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05" windowWidth="17835" windowHeight="12150" tabRatio="706"/>
  </bookViews>
  <sheets>
    <sheet name="Могилевская" sheetId="8" r:id="rId1"/>
  </sheets>
  <calcPr calcId="125725"/>
</workbook>
</file>

<file path=xl/calcChain.xml><?xml version="1.0" encoding="utf-8"?>
<calcChain xmlns="http://schemas.openxmlformats.org/spreadsheetml/2006/main">
  <c r="N6" i="8"/>
  <c r="F40"/>
  <c r="F39"/>
  <c r="F38"/>
  <c r="F37"/>
  <c r="F7" l="1"/>
  <c r="J35" l="1"/>
  <c r="G35"/>
  <c r="J34"/>
  <c r="I34"/>
  <c r="G34"/>
  <c r="J33"/>
  <c r="G33"/>
  <c r="J32"/>
  <c r="I32"/>
  <c r="G32"/>
  <c r="C32"/>
  <c r="J31"/>
  <c r="G31"/>
  <c r="J30"/>
  <c r="G30"/>
  <c r="N29"/>
  <c r="H29"/>
  <c r="H40" s="1"/>
  <c r="F29"/>
  <c r="G29" s="1"/>
  <c r="D29"/>
  <c r="D40" s="1"/>
  <c r="B29"/>
  <c r="B40" s="1"/>
  <c r="J28"/>
  <c r="K28" s="1"/>
  <c r="I28"/>
  <c r="G28"/>
  <c r="E28"/>
  <c r="C28"/>
  <c r="J27"/>
  <c r="G27"/>
  <c r="E27"/>
  <c r="J26"/>
  <c r="K26" s="1"/>
  <c r="I26"/>
  <c r="G26"/>
  <c r="E26"/>
  <c r="C26"/>
  <c r="J25"/>
  <c r="K25" s="1"/>
  <c r="I25"/>
  <c r="G25"/>
  <c r="E25"/>
  <c r="C25"/>
  <c r="J24"/>
  <c r="K24" s="1"/>
  <c r="I24"/>
  <c r="G24"/>
  <c r="E24"/>
  <c r="C24"/>
  <c r="J23"/>
  <c r="I23"/>
  <c r="G23"/>
  <c r="E23"/>
  <c r="J22"/>
  <c r="I22"/>
  <c r="G22"/>
  <c r="E22"/>
  <c r="J21"/>
  <c r="K21" s="1"/>
  <c r="I21"/>
  <c r="G21"/>
  <c r="E21"/>
  <c r="C21"/>
  <c r="J20"/>
  <c r="I20"/>
  <c r="G20"/>
  <c r="J19"/>
  <c r="K19" s="1"/>
  <c r="I19"/>
  <c r="G19"/>
  <c r="E19"/>
  <c r="C19"/>
  <c r="J18"/>
  <c r="K18" s="1"/>
  <c r="I18"/>
  <c r="G18"/>
  <c r="E18"/>
  <c r="C18"/>
  <c r="J17"/>
  <c r="K17" s="1"/>
  <c r="I17"/>
  <c r="G17"/>
  <c r="E17"/>
  <c r="C17"/>
  <c r="J16"/>
  <c r="G16"/>
  <c r="E16"/>
  <c r="J15"/>
  <c r="K15" s="1"/>
  <c r="I15"/>
  <c r="G15"/>
  <c r="E15"/>
  <c r="C15"/>
  <c r="J14"/>
  <c r="K14" s="1"/>
  <c r="I14"/>
  <c r="G14"/>
  <c r="E14"/>
  <c r="C14"/>
  <c r="N13"/>
  <c r="H13"/>
  <c r="H39" s="1"/>
  <c r="F13"/>
  <c r="D13"/>
  <c r="D39" s="1"/>
  <c r="B13"/>
  <c r="B39" s="1"/>
  <c r="G11"/>
  <c r="J10"/>
  <c r="G10"/>
  <c r="J9"/>
  <c r="G9"/>
  <c r="J6"/>
  <c r="M6" s="1"/>
  <c r="P6" l="1"/>
  <c r="O6"/>
  <c r="H38"/>
  <c r="D38"/>
  <c r="B38"/>
  <c r="J13"/>
  <c r="J39" s="1"/>
  <c r="J29"/>
  <c r="J40" s="1"/>
  <c r="M29"/>
  <c r="P29" s="1"/>
  <c r="G13"/>
  <c r="H7" l="1"/>
  <c r="H37" s="1"/>
  <c r="D7"/>
  <c r="D37" s="1"/>
  <c r="B7"/>
  <c r="N8"/>
  <c r="J11"/>
  <c r="J38" s="1"/>
  <c r="C11"/>
  <c r="O29"/>
  <c r="M13"/>
  <c r="P13" s="1"/>
  <c r="B37" l="1"/>
  <c r="C27"/>
  <c r="I10"/>
  <c r="I9"/>
  <c r="E10"/>
  <c r="E9"/>
  <c r="C9"/>
  <c r="C10"/>
  <c r="I11"/>
  <c r="I35"/>
  <c r="I33"/>
  <c r="I30"/>
  <c r="I31"/>
  <c r="I29"/>
  <c r="I27"/>
  <c r="I16"/>
  <c r="I13"/>
  <c r="E11"/>
  <c r="E31"/>
  <c r="E30"/>
  <c r="E35"/>
  <c r="E34"/>
  <c r="E33"/>
  <c r="E32"/>
  <c r="E29"/>
  <c r="E20"/>
  <c r="E13"/>
  <c r="C34"/>
  <c r="C30"/>
  <c r="C35"/>
  <c r="C33"/>
  <c r="C31"/>
  <c r="C29"/>
  <c r="N7"/>
  <c r="C23"/>
  <c r="J7"/>
  <c r="J37" s="1"/>
  <c r="C22"/>
  <c r="C20"/>
  <c r="C16"/>
  <c r="M7"/>
  <c r="P7" s="1"/>
  <c r="C13"/>
  <c r="O13"/>
  <c r="K10" l="1"/>
  <c r="K9"/>
  <c r="K32"/>
  <c r="K27"/>
  <c r="K33"/>
  <c r="K30"/>
  <c r="K31"/>
  <c r="K35"/>
  <c r="K34"/>
  <c r="K29"/>
  <c r="K23"/>
  <c r="K20"/>
  <c r="K16"/>
  <c r="K22"/>
  <c r="M8"/>
  <c r="P8" s="1"/>
  <c r="K13"/>
  <c r="O7"/>
  <c r="K11"/>
  <c r="O8" l="1"/>
</calcChain>
</file>

<file path=xl/sharedStrings.xml><?xml version="1.0" encoding="utf-8"?>
<sst xmlns="http://schemas.openxmlformats.org/spreadsheetml/2006/main" count="54" uniqueCount="47">
  <si>
    <t xml:space="preserve">областная </t>
  </si>
  <si>
    <t>районные</t>
  </si>
  <si>
    <t xml:space="preserve">районные в городах </t>
  </si>
  <si>
    <t>ВСЕГО</t>
  </si>
  <si>
    <t xml:space="preserve"> Количество комиссий</t>
  </si>
  <si>
    <t>кол-во</t>
  </si>
  <si>
    <t>%**</t>
  </si>
  <si>
    <t>%</t>
  </si>
  <si>
    <t>граждан путем подачи заявлений</t>
  </si>
  <si>
    <t>трудовых коллективов</t>
  </si>
  <si>
    <t>политических партий:</t>
  </si>
  <si>
    <t>Белорусская аграрная партия</t>
  </si>
  <si>
    <t>Белорусская партия «Зелёные»</t>
  </si>
  <si>
    <t>Белорусская партия левых «Справедливый мир»</t>
  </si>
  <si>
    <t>Белорусская патриотическая партия</t>
  </si>
  <si>
    <t>Белорусская социал-демократическая партия (Грамада)</t>
  </si>
  <si>
    <t>Белорусская социально-спортивная партия</t>
  </si>
  <si>
    <t>Коммунистическая партия Беларуси</t>
  </si>
  <si>
    <t>Консервативно-Христианская Партия-БНФ</t>
  </si>
  <si>
    <t>Либерально-демократическая партия</t>
  </si>
  <si>
    <t>Объединенная гражданская партия</t>
  </si>
  <si>
    <t>Партия «Белорусская социал-демократическая Грамада»</t>
  </si>
  <si>
    <t>Республиканская партия</t>
  </si>
  <si>
    <t>Партия БНФ</t>
  </si>
  <si>
    <t>Республиканская партия труда и справедливости</t>
  </si>
  <si>
    <t>Социал-демократическая партия Народного Согласия</t>
  </si>
  <si>
    <t>других общественных объединений:</t>
  </si>
  <si>
    <t>Белая Русь</t>
  </si>
  <si>
    <t>Белорусский республиканский союз молодежи</t>
  </si>
  <si>
    <t>Белорусский союз женщин</t>
  </si>
  <si>
    <t>Белорусское общественное объединение ветеранов</t>
  </si>
  <si>
    <t>Федерация профсоюзов Беларуси</t>
  </si>
  <si>
    <t>иные общественные объединения</t>
  </si>
  <si>
    <t xml:space="preserve"> Выдвинуто в состав комиссий представителей:</t>
  </si>
  <si>
    <t>Территориальные  комиссии</t>
  </si>
  <si>
    <t>______________________________________</t>
  </si>
  <si>
    <t>в том числе:</t>
  </si>
  <si>
    <t>По приложению 1</t>
  </si>
  <si>
    <t>городские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городах областного подчинения)</t>
  </si>
  <si>
    <t xml:space="preserve">СВЕДЕНИЯ*
о выдвижении представителей в состав территориальных комиссий по выборам Президента Республики Беларусь
</t>
  </si>
  <si>
    <t>общественных объединений</t>
  </si>
  <si>
    <t>Могилевская  область</t>
  </si>
  <si>
    <t>Баланс численности представителей обществ. объед.</t>
  </si>
  <si>
    <t xml:space="preserve"> Баланс выдвинутых в состав комиссий представителей.</t>
  </si>
  <si>
    <t xml:space="preserve"> Баланс выдвинутых в состав комиссий предс. пол. партий</t>
  </si>
  <si>
    <t>Баланс численности представителей других обществ. объед.</t>
  </si>
  <si>
    <t>*  Информация представляется в Центральную комиссию 20 июля 2015 г. до 10 часов.
** Определяется к общему числу граждан, выдвинутых в состав комиссий.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</si>
</sst>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16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E06A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left" vertical="justify" wrapText="1" indent="2"/>
    </xf>
    <xf numFmtId="0" fontId="2" fillId="2" borderId="3" xfId="0" applyFont="1" applyFill="1" applyBorder="1" applyAlignment="1">
      <alignment horizontal="left" vertical="justify" wrapText="1" indent="1"/>
    </xf>
    <xf numFmtId="0" fontId="2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justify" wrapText="1" inden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left" vertical="justify" wrapText="1" inden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justify" wrapText="1" indent="1"/>
    </xf>
    <xf numFmtId="0" fontId="2" fillId="0" borderId="1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6" xfId="0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10" xfId="0" applyFont="1" applyFill="1" applyBorder="1"/>
    <xf numFmtId="0" fontId="1" fillId="4" borderId="0" xfId="0" applyFont="1" applyFill="1" applyBorder="1"/>
    <xf numFmtId="0" fontId="2" fillId="4" borderId="11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2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wrapText="1" indent="2"/>
    </xf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CE0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7" zoomScaleNormal="77" workbookViewId="0">
      <selection activeCell="W25" sqref="W25"/>
    </sheetView>
  </sheetViews>
  <sheetFormatPr defaultRowHeight="12.75"/>
  <cols>
    <col min="1" max="1" width="49.140625" style="16" customWidth="1"/>
    <col min="2" max="11" width="8.7109375" style="16" customWidth="1"/>
    <col min="12" max="12" width="3.85546875" style="16" customWidth="1"/>
    <col min="13" max="16" width="6.7109375" style="16" customWidth="1"/>
    <col min="17" max="16384" width="9.140625" style="16"/>
  </cols>
  <sheetData>
    <row r="1" spans="1:16" ht="12.75" customHeight="1">
      <c r="A1" s="15"/>
      <c r="B1" s="15"/>
      <c r="C1" s="15"/>
      <c r="D1" s="15"/>
      <c r="E1" s="15"/>
      <c r="F1" s="15"/>
      <c r="G1" s="15"/>
      <c r="H1" s="15"/>
      <c r="I1" s="69" t="s">
        <v>37</v>
      </c>
      <c r="J1" s="70"/>
      <c r="K1" s="70"/>
    </row>
    <row r="2" spans="1:16" ht="30.75" customHeight="1">
      <c r="A2" s="71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6" ht="59.25" customHeight="1">
      <c r="A3" s="3" t="s">
        <v>39</v>
      </c>
      <c r="B3" s="22"/>
      <c r="C3" s="17"/>
      <c r="D3" s="58"/>
      <c r="E3" s="15"/>
      <c r="F3" s="15"/>
      <c r="G3" s="15"/>
      <c r="H3" s="15"/>
      <c r="I3" s="15"/>
      <c r="J3" s="15"/>
      <c r="K3" s="15"/>
    </row>
    <row r="4" spans="1:16" ht="12.75" customHeight="1">
      <c r="A4" s="73"/>
      <c r="B4" s="73" t="s">
        <v>34</v>
      </c>
      <c r="C4" s="74"/>
      <c r="D4" s="74"/>
      <c r="E4" s="74"/>
      <c r="F4" s="74"/>
      <c r="G4" s="74"/>
      <c r="H4" s="74"/>
      <c r="I4" s="74"/>
      <c r="J4" s="74"/>
      <c r="K4" s="74"/>
    </row>
    <row r="5" spans="1:16" ht="49.5" customHeight="1" thickBot="1">
      <c r="A5" s="73"/>
      <c r="B5" s="73" t="s">
        <v>0</v>
      </c>
      <c r="C5" s="73"/>
      <c r="D5" s="73" t="s">
        <v>1</v>
      </c>
      <c r="E5" s="73"/>
      <c r="F5" s="73" t="s">
        <v>38</v>
      </c>
      <c r="G5" s="73"/>
      <c r="H5" s="73" t="s">
        <v>2</v>
      </c>
      <c r="I5" s="73"/>
      <c r="J5" s="75" t="s">
        <v>3</v>
      </c>
      <c r="K5" s="75"/>
    </row>
    <row r="6" spans="1:16" ht="15" customHeight="1">
      <c r="A6" s="23" t="s">
        <v>4</v>
      </c>
      <c r="B6" s="65">
        <v>1</v>
      </c>
      <c r="C6" s="66"/>
      <c r="D6" s="65">
        <v>21</v>
      </c>
      <c r="E6" s="66"/>
      <c r="F6" s="67"/>
      <c r="G6" s="67"/>
      <c r="H6" s="67">
        <v>4</v>
      </c>
      <c r="I6" s="67"/>
      <c r="J6" s="67">
        <f>SUM(B6:I6)</f>
        <v>26</v>
      </c>
      <c r="K6" s="67"/>
      <c r="M6" s="50">
        <f>J6</f>
        <v>26</v>
      </c>
      <c r="N6" s="51">
        <f>B6+D6+F6+H6</f>
        <v>26</v>
      </c>
      <c r="O6" s="51" t="str">
        <f>IF(M6=N6,"Норма","Ошибка")</f>
        <v>Норма</v>
      </c>
      <c r="P6" s="42">
        <f>M6-N6</f>
        <v>0</v>
      </c>
    </row>
    <row r="7" spans="1:16" ht="15" customHeight="1">
      <c r="A7" s="4" t="s">
        <v>33</v>
      </c>
      <c r="B7" s="68">
        <f>SUM(B9:B11)</f>
        <v>35</v>
      </c>
      <c r="C7" s="68"/>
      <c r="D7" s="68">
        <f>SUM(D9:D11)</f>
        <v>404</v>
      </c>
      <c r="E7" s="68"/>
      <c r="F7" s="68">
        <f>SUM(F9:F11)</f>
        <v>0</v>
      </c>
      <c r="G7" s="68"/>
      <c r="H7" s="68">
        <f>SUM(H9:H11)</f>
        <v>72</v>
      </c>
      <c r="I7" s="68"/>
      <c r="J7" s="68">
        <f>SUM(B7:I7)</f>
        <v>511</v>
      </c>
      <c r="K7" s="68"/>
      <c r="M7" s="52">
        <f>B7+D7+F7+H7</f>
        <v>511</v>
      </c>
      <c r="N7" s="36">
        <f>SUM(J9:J11)</f>
        <v>511</v>
      </c>
      <c r="O7" s="36" t="str">
        <f>IF(M7=N7,"Норма","Ошибка")</f>
        <v>Норма</v>
      </c>
      <c r="P7" s="45">
        <f t="shared" ref="P7:P8" si="0">M7-N7</f>
        <v>0</v>
      </c>
    </row>
    <row r="8" spans="1:16" ht="15" customHeight="1" thickBot="1">
      <c r="A8" s="24"/>
      <c r="B8" s="20" t="s">
        <v>5</v>
      </c>
      <c r="C8" s="7" t="s">
        <v>6</v>
      </c>
      <c r="D8" s="18" t="s">
        <v>5</v>
      </c>
      <c r="E8" s="7" t="s">
        <v>7</v>
      </c>
      <c r="F8" s="20" t="s">
        <v>5</v>
      </c>
      <c r="G8" s="7" t="s">
        <v>7</v>
      </c>
      <c r="H8" s="20" t="s">
        <v>5</v>
      </c>
      <c r="I8" s="7" t="s">
        <v>7</v>
      </c>
      <c r="J8" s="20" t="s">
        <v>5</v>
      </c>
      <c r="K8" s="7" t="s">
        <v>7</v>
      </c>
      <c r="M8" s="53">
        <f>J7</f>
        <v>511</v>
      </c>
      <c r="N8" s="54">
        <f>B9+D9+F9+H9+H10+F10+D10+B10+B11+D11+F11+H11</f>
        <v>511</v>
      </c>
      <c r="O8" s="54" t="str">
        <f>IF(M8=N8,"Норма","Ошибка")</f>
        <v>Норма</v>
      </c>
      <c r="P8" s="49">
        <f t="shared" si="0"/>
        <v>0</v>
      </c>
    </row>
    <row r="9" spans="1:16" ht="15" customHeight="1">
      <c r="A9" s="1" t="s">
        <v>8</v>
      </c>
      <c r="B9" s="29">
        <v>18</v>
      </c>
      <c r="C9" s="12">
        <f>IF(B9,B9*100/$B$7,B9)</f>
        <v>51.428571428571431</v>
      </c>
      <c r="D9" s="29">
        <v>145</v>
      </c>
      <c r="E9" s="12">
        <f>IF(D9,D9*100/$D$7,D9)</f>
        <v>35.89108910891089</v>
      </c>
      <c r="F9" s="14"/>
      <c r="G9" s="12">
        <f>IF(F9,F9*100/$F$7,F9)</f>
        <v>0</v>
      </c>
      <c r="H9" s="29">
        <v>33</v>
      </c>
      <c r="I9" s="12">
        <f>IF(H9,H9*100/$H$7,H9)</f>
        <v>45.833333333333336</v>
      </c>
      <c r="J9" s="14">
        <f>B9+D9+F9+H9</f>
        <v>196</v>
      </c>
      <c r="K9" s="12">
        <f>IF(J9,J9*100/$J$7,J9)</f>
        <v>38.356164383561641</v>
      </c>
    </row>
    <row r="10" spans="1:16" ht="15" customHeight="1">
      <c r="A10" s="1" t="s">
        <v>9</v>
      </c>
      <c r="B10" s="29">
        <v>4</v>
      </c>
      <c r="C10" s="12">
        <f t="shared" ref="C10:C35" si="1">IF(B10,B10*100/$B$7,B10)</f>
        <v>11.428571428571429</v>
      </c>
      <c r="D10" s="29">
        <v>73</v>
      </c>
      <c r="E10" s="12">
        <f t="shared" ref="E10:E35" si="2">IF(D10,D10*100/$D$7,D10)</f>
        <v>18.06930693069307</v>
      </c>
      <c r="F10" s="14"/>
      <c r="G10" s="12">
        <f t="shared" ref="G10:G35" si="3">IF(F10,F10*100/$F$7,F10)</f>
        <v>0</v>
      </c>
      <c r="H10" s="29">
        <v>12</v>
      </c>
      <c r="I10" s="12">
        <f t="shared" ref="I10:I35" si="4">IF(H10,H10*100/$H$7,H10)</f>
        <v>16.666666666666668</v>
      </c>
      <c r="J10" s="14">
        <f t="shared" ref="J10:J35" si="5">B10+D10+F10+H10</f>
        <v>89</v>
      </c>
      <c r="K10" s="12">
        <f t="shared" ref="K10:K35" si="6">IF(J10,J10*100/$J$7,J10)</f>
        <v>17.416829745596868</v>
      </c>
    </row>
    <row r="11" spans="1:16" ht="15" customHeight="1">
      <c r="A11" s="1" t="s">
        <v>40</v>
      </c>
      <c r="B11" s="14">
        <v>13</v>
      </c>
      <c r="C11" s="12">
        <f t="shared" si="1"/>
        <v>37.142857142857146</v>
      </c>
      <c r="D11" s="14">
        <v>186</v>
      </c>
      <c r="E11" s="12">
        <f t="shared" si="2"/>
        <v>46.039603960396036</v>
      </c>
      <c r="F11" s="14">
        <v>0</v>
      </c>
      <c r="G11" s="12">
        <f t="shared" si="3"/>
        <v>0</v>
      </c>
      <c r="H11" s="14">
        <v>27</v>
      </c>
      <c r="I11" s="12">
        <f t="shared" si="4"/>
        <v>37.5</v>
      </c>
      <c r="J11" s="14">
        <f t="shared" si="5"/>
        <v>226</v>
      </c>
      <c r="K11" s="12">
        <f t="shared" si="6"/>
        <v>44.227005870841488</v>
      </c>
    </row>
    <row r="12" spans="1:16" ht="15" customHeight="1" thickBot="1">
      <c r="A12" s="59" t="s">
        <v>36</v>
      </c>
      <c r="B12" s="60"/>
      <c r="C12" s="60"/>
      <c r="D12" s="60"/>
      <c r="E12" s="60"/>
      <c r="F12" s="60"/>
      <c r="G12" s="60"/>
      <c r="H12" s="60"/>
      <c r="I12" s="60"/>
      <c r="J12" s="60"/>
      <c r="K12" s="61"/>
    </row>
    <row r="13" spans="1:16" ht="15" customHeight="1" thickBot="1">
      <c r="A13" s="6" t="s">
        <v>10</v>
      </c>
      <c r="B13" s="14">
        <f>SUM(B14:B28)</f>
        <v>4</v>
      </c>
      <c r="C13" s="12">
        <f t="shared" si="1"/>
        <v>11.428571428571429</v>
      </c>
      <c r="D13" s="14">
        <f>SUM(D14:D28)</f>
        <v>24</v>
      </c>
      <c r="E13" s="12">
        <f t="shared" si="2"/>
        <v>5.9405940594059405</v>
      </c>
      <c r="F13" s="14">
        <f>SUM(F14:F28)</f>
        <v>0</v>
      </c>
      <c r="G13" s="12">
        <f t="shared" si="3"/>
        <v>0</v>
      </c>
      <c r="H13" s="14">
        <f>SUM(H14:H28)</f>
        <v>8</v>
      </c>
      <c r="I13" s="12">
        <f t="shared" si="4"/>
        <v>11.111111111111111</v>
      </c>
      <c r="J13" s="14">
        <f t="shared" si="5"/>
        <v>36</v>
      </c>
      <c r="K13" s="12">
        <f t="shared" si="6"/>
        <v>7.0450097847358117</v>
      </c>
      <c r="M13" s="55">
        <f>J13</f>
        <v>36</v>
      </c>
      <c r="N13" s="56">
        <f>B14+B15+B16+B17+B18+B19+B20+B21+B22+B23+B24+B25+B26+B27+B28+D14+D15+D16+D17+D18+D19+D20+D21+D22+D23+D24+D25+D26+D27+D28+F14+F15+F16+F17+F18+F19+F20+F21+F22+F23+F24+F25+F26+F27+F28+H14+H15+H16+H17+H18+H19+H20+H21+H22+H23+H24+H25+H26+H27+H28</f>
        <v>36</v>
      </c>
      <c r="O13" s="56" t="str">
        <f>IF(M13=N13,"Норма","Ошибка")</f>
        <v>Норма</v>
      </c>
      <c r="P13" s="57">
        <f t="shared" ref="P13" si="7">M13-N13</f>
        <v>0</v>
      </c>
    </row>
    <row r="14" spans="1:16" ht="18" customHeight="1">
      <c r="A14" s="26" t="s">
        <v>11</v>
      </c>
      <c r="B14" s="33"/>
      <c r="C14" s="13">
        <f t="shared" si="1"/>
        <v>0</v>
      </c>
      <c r="D14" s="8"/>
      <c r="E14" s="13">
        <f t="shared" si="2"/>
        <v>0</v>
      </c>
      <c r="F14" s="20"/>
      <c r="G14" s="13">
        <f t="shared" si="3"/>
        <v>0</v>
      </c>
      <c r="H14" s="32"/>
      <c r="I14" s="13">
        <f t="shared" si="4"/>
        <v>0</v>
      </c>
      <c r="J14" s="14">
        <f t="shared" si="5"/>
        <v>0</v>
      </c>
      <c r="K14" s="12">
        <f t="shared" si="6"/>
        <v>0</v>
      </c>
    </row>
    <row r="15" spans="1:16" ht="18" customHeight="1">
      <c r="A15" s="26" t="s">
        <v>12</v>
      </c>
      <c r="B15" s="33"/>
      <c r="C15" s="13">
        <f t="shared" si="1"/>
        <v>0</v>
      </c>
      <c r="D15" s="8"/>
      <c r="E15" s="13">
        <f t="shared" si="2"/>
        <v>0</v>
      </c>
      <c r="F15" s="20"/>
      <c r="G15" s="13">
        <f t="shared" si="3"/>
        <v>0</v>
      </c>
      <c r="H15" s="32"/>
      <c r="I15" s="13">
        <f t="shared" si="4"/>
        <v>0</v>
      </c>
      <c r="J15" s="14">
        <f t="shared" si="5"/>
        <v>0</v>
      </c>
      <c r="K15" s="12">
        <f t="shared" si="6"/>
        <v>0</v>
      </c>
    </row>
    <row r="16" spans="1:16" ht="18" customHeight="1">
      <c r="A16" s="26" t="s">
        <v>13</v>
      </c>
      <c r="B16" s="33">
        <v>1</v>
      </c>
      <c r="C16" s="13">
        <f t="shared" si="1"/>
        <v>2.8571428571428572</v>
      </c>
      <c r="D16" s="8">
        <v>8</v>
      </c>
      <c r="E16" s="13">
        <f t="shared" si="2"/>
        <v>1.9801980198019802</v>
      </c>
      <c r="F16" s="18"/>
      <c r="G16" s="13">
        <f t="shared" si="3"/>
        <v>0</v>
      </c>
      <c r="H16" s="32">
        <v>4</v>
      </c>
      <c r="I16" s="13">
        <f t="shared" si="4"/>
        <v>5.5555555555555554</v>
      </c>
      <c r="J16" s="14">
        <f t="shared" si="5"/>
        <v>13</v>
      </c>
      <c r="K16" s="12">
        <f t="shared" si="6"/>
        <v>2.5440313111545989</v>
      </c>
    </row>
    <row r="17" spans="1:16" ht="18" customHeight="1">
      <c r="A17" s="26" t="s">
        <v>14</v>
      </c>
      <c r="B17" s="33"/>
      <c r="C17" s="13">
        <f t="shared" si="1"/>
        <v>0</v>
      </c>
      <c r="D17" s="8"/>
      <c r="E17" s="13">
        <f t="shared" si="2"/>
        <v>0</v>
      </c>
      <c r="F17" s="20"/>
      <c r="G17" s="13">
        <f t="shared" si="3"/>
        <v>0</v>
      </c>
      <c r="H17" s="32"/>
      <c r="I17" s="13">
        <f t="shared" si="4"/>
        <v>0</v>
      </c>
      <c r="J17" s="14">
        <f t="shared" si="5"/>
        <v>0</v>
      </c>
      <c r="K17" s="12">
        <f t="shared" si="6"/>
        <v>0</v>
      </c>
    </row>
    <row r="18" spans="1:16" ht="18" customHeight="1">
      <c r="A18" s="5" t="s">
        <v>15</v>
      </c>
      <c r="B18" s="34"/>
      <c r="C18" s="13">
        <f t="shared" si="1"/>
        <v>0</v>
      </c>
      <c r="D18" s="9"/>
      <c r="E18" s="13">
        <f t="shared" si="2"/>
        <v>0</v>
      </c>
      <c r="F18" s="10"/>
      <c r="G18" s="13">
        <f t="shared" si="3"/>
        <v>0</v>
      </c>
      <c r="H18" s="10"/>
      <c r="I18" s="13">
        <f t="shared" si="4"/>
        <v>0</v>
      </c>
      <c r="J18" s="14">
        <f t="shared" si="5"/>
        <v>0</v>
      </c>
      <c r="K18" s="12">
        <f t="shared" si="6"/>
        <v>0</v>
      </c>
    </row>
    <row r="19" spans="1:16" ht="18" customHeight="1">
      <c r="A19" s="26" t="s">
        <v>16</v>
      </c>
      <c r="B19" s="33"/>
      <c r="C19" s="13">
        <f t="shared" si="1"/>
        <v>0</v>
      </c>
      <c r="D19" s="8"/>
      <c r="E19" s="13">
        <f t="shared" si="2"/>
        <v>0</v>
      </c>
      <c r="F19" s="20"/>
      <c r="G19" s="13">
        <f t="shared" si="3"/>
        <v>0</v>
      </c>
      <c r="H19" s="32"/>
      <c r="I19" s="13">
        <f t="shared" si="4"/>
        <v>0</v>
      </c>
      <c r="J19" s="14">
        <f t="shared" si="5"/>
        <v>0</v>
      </c>
      <c r="K19" s="12">
        <f t="shared" si="6"/>
        <v>0</v>
      </c>
    </row>
    <row r="20" spans="1:16" ht="18" customHeight="1">
      <c r="A20" s="26" t="s">
        <v>17</v>
      </c>
      <c r="B20" s="33">
        <v>1</v>
      </c>
      <c r="C20" s="13">
        <f t="shared" si="1"/>
        <v>2.8571428571428572</v>
      </c>
      <c r="D20" s="8">
        <v>12</v>
      </c>
      <c r="E20" s="13">
        <f t="shared" si="2"/>
        <v>2.9702970297029703</v>
      </c>
      <c r="F20" s="20"/>
      <c r="G20" s="13">
        <f t="shared" si="3"/>
        <v>0</v>
      </c>
      <c r="H20" s="32">
        <v>2</v>
      </c>
      <c r="I20" s="13">
        <f t="shared" si="4"/>
        <v>2.7777777777777777</v>
      </c>
      <c r="J20" s="14">
        <f t="shared" si="5"/>
        <v>15</v>
      </c>
      <c r="K20" s="12">
        <f t="shared" si="6"/>
        <v>2.9354207436399218</v>
      </c>
    </row>
    <row r="21" spans="1:16" ht="18" customHeight="1">
      <c r="A21" s="26" t="s">
        <v>18</v>
      </c>
      <c r="B21" s="33"/>
      <c r="C21" s="13">
        <f t="shared" si="1"/>
        <v>0</v>
      </c>
      <c r="D21" s="8"/>
      <c r="E21" s="13">
        <f t="shared" si="2"/>
        <v>0</v>
      </c>
      <c r="F21" s="20"/>
      <c r="G21" s="13">
        <f t="shared" si="3"/>
        <v>0</v>
      </c>
      <c r="H21" s="32"/>
      <c r="I21" s="13">
        <f t="shared" si="4"/>
        <v>0</v>
      </c>
      <c r="J21" s="14">
        <f t="shared" si="5"/>
        <v>0</v>
      </c>
      <c r="K21" s="12">
        <f t="shared" si="6"/>
        <v>0</v>
      </c>
    </row>
    <row r="22" spans="1:16" ht="18" customHeight="1">
      <c r="A22" s="28" t="s">
        <v>19</v>
      </c>
      <c r="B22" s="31">
        <v>1</v>
      </c>
      <c r="C22" s="13">
        <f t="shared" si="1"/>
        <v>2.8571428571428572</v>
      </c>
      <c r="D22" s="21"/>
      <c r="E22" s="13">
        <f t="shared" si="2"/>
        <v>0</v>
      </c>
      <c r="F22" s="20"/>
      <c r="G22" s="13">
        <f t="shared" si="3"/>
        <v>0</v>
      </c>
      <c r="H22" s="32"/>
      <c r="I22" s="13">
        <f t="shared" si="4"/>
        <v>0</v>
      </c>
      <c r="J22" s="14">
        <f t="shared" si="5"/>
        <v>1</v>
      </c>
      <c r="K22" s="12">
        <f t="shared" si="6"/>
        <v>0.19569471624266144</v>
      </c>
    </row>
    <row r="23" spans="1:16" ht="18" customHeight="1">
      <c r="A23" s="26" t="s">
        <v>20</v>
      </c>
      <c r="B23" s="33"/>
      <c r="C23" s="13">
        <f t="shared" si="1"/>
        <v>0</v>
      </c>
      <c r="D23" s="8"/>
      <c r="E23" s="13">
        <f t="shared" si="2"/>
        <v>0</v>
      </c>
      <c r="F23" s="20"/>
      <c r="G23" s="13">
        <f t="shared" si="3"/>
        <v>0</v>
      </c>
      <c r="H23" s="32"/>
      <c r="I23" s="13">
        <f t="shared" si="4"/>
        <v>0</v>
      </c>
      <c r="J23" s="14">
        <f t="shared" si="5"/>
        <v>0</v>
      </c>
      <c r="K23" s="12">
        <f t="shared" si="6"/>
        <v>0</v>
      </c>
    </row>
    <row r="24" spans="1:16" ht="18" customHeight="1">
      <c r="A24" s="26" t="s">
        <v>21</v>
      </c>
      <c r="B24" s="33"/>
      <c r="C24" s="13">
        <f t="shared" si="1"/>
        <v>0</v>
      </c>
      <c r="D24" s="8"/>
      <c r="E24" s="13">
        <f t="shared" si="2"/>
        <v>0</v>
      </c>
      <c r="F24" s="20"/>
      <c r="G24" s="13">
        <f t="shared" si="3"/>
        <v>0</v>
      </c>
      <c r="H24" s="32"/>
      <c r="I24" s="13">
        <f t="shared" si="4"/>
        <v>0</v>
      </c>
      <c r="J24" s="14">
        <f t="shared" si="5"/>
        <v>0</v>
      </c>
      <c r="K24" s="12">
        <f t="shared" si="6"/>
        <v>0</v>
      </c>
    </row>
    <row r="25" spans="1:16" ht="18" customHeight="1">
      <c r="A25" s="26" t="s">
        <v>23</v>
      </c>
      <c r="B25" s="31"/>
      <c r="C25" s="13">
        <f t="shared" si="1"/>
        <v>0</v>
      </c>
      <c r="D25" s="21"/>
      <c r="E25" s="13">
        <f t="shared" si="2"/>
        <v>0</v>
      </c>
      <c r="F25" s="18"/>
      <c r="G25" s="13">
        <f t="shared" si="3"/>
        <v>0</v>
      </c>
      <c r="H25" s="30"/>
      <c r="I25" s="13">
        <f t="shared" si="4"/>
        <v>0</v>
      </c>
      <c r="J25" s="14">
        <f t="shared" si="5"/>
        <v>0</v>
      </c>
      <c r="K25" s="12">
        <f t="shared" si="6"/>
        <v>0</v>
      </c>
    </row>
    <row r="26" spans="1:16" ht="18" customHeight="1">
      <c r="A26" s="26" t="s">
        <v>22</v>
      </c>
      <c r="B26" s="31"/>
      <c r="C26" s="13">
        <f t="shared" si="1"/>
        <v>0</v>
      </c>
      <c r="D26" s="21"/>
      <c r="E26" s="13">
        <f t="shared" si="2"/>
        <v>0</v>
      </c>
      <c r="F26" s="18"/>
      <c r="G26" s="13">
        <f t="shared" si="3"/>
        <v>0</v>
      </c>
      <c r="H26" s="30"/>
      <c r="I26" s="13">
        <f t="shared" si="4"/>
        <v>0</v>
      </c>
      <c r="J26" s="14">
        <f t="shared" si="5"/>
        <v>0</v>
      </c>
      <c r="K26" s="12">
        <f t="shared" si="6"/>
        <v>0</v>
      </c>
    </row>
    <row r="27" spans="1:16" ht="18" customHeight="1">
      <c r="A27" s="26" t="s">
        <v>24</v>
      </c>
      <c r="B27" s="31">
        <v>1</v>
      </c>
      <c r="C27" s="13">
        <f t="shared" si="1"/>
        <v>2.8571428571428572</v>
      </c>
      <c r="D27" s="21">
        <v>4</v>
      </c>
      <c r="E27" s="13">
        <f t="shared" si="2"/>
        <v>0.99009900990099009</v>
      </c>
      <c r="F27" s="18"/>
      <c r="G27" s="13">
        <f t="shared" si="3"/>
        <v>0</v>
      </c>
      <c r="H27" s="30">
        <v>2</v>
      </c>
      <c r="I27" s="13">
        <f t="shared" si="4"/>
        <v>2.7777777777777777</v>
      </c>
      <c r="J27" s="14">
        <f t="shared" si="5"/>
        <v>7</v>
      </c>
      <c r="K27" s="12">
        <f t="shared" si="6"/>
        <v>1.3698630136986301</v>
      </c>
    </row>
    <row r="28" spans="1:16" ht="18" customHeight="1" thickBot="1">
      <c r="A28" s="26" t="s">
        <v>25</v>
      </c>
      <c r="B28" s="31"/>
      <c r="C28" s="13">
        <f t="shared" si="1"/>
        <v>0</v>
      </c>
      <c r="D28" s="21"/>
      <c r="E28" s="13">
        <f t="shared" si="2"/>
        <v>0</v>
      </c>
      <c r="F28" s="18"/>
      <c r="G28" s="13">
        <f t="shared" si="3"/>
        <v>0</v>
      </c>
      <c r="H28" s="30"/>
      <c r="I28" s="13">
        <f t="shared" si="4"/>
        <v>0</v>
      </c>
      <c r="J28" s="14">
        <f t="shared" si="5"/>
        <v>0</v>
      </c>
      <c r="K28" s="12">
        <f t="shared" si="6"/>
        <v>0</v>
      </c>
    </row>
    <row r="29" spans="1:16" ht="15" customHeight="1" thickBot="1">
      <c r="A29" s="2" t="s">
        <v>26</v>
      </c>
      <c r="B29" s="11">
        <f>SUM(B30:B35)</f>
        <v>9</v>
      </c>
      <c r="C29" s="12">
        <f t="shared" si="1"/>
        <v>25.714285714285715</v>
      </c>
      <c r="D29" s="11">
        <f>SUM(D30:D35)</f>
        <v>162</v>
      </c>
      <c r="E29" s="12">
        <f t="shared" si="2"/>
        <v>40.099009900990097</v>
      </c>
      <c r="F29" s="11">
        <f>SUM(F30:F35)</f>
        <v>0</v>
      </c>
      <c r="G29" s="12">
        <f t="shared" si="3"/>
        <v>0</v>
      </c>
      <c r="H29" s="11">
        <f>SUM(H30:H35)</f>
        <v>19</v>
      </c>
      <c r="I29" s="12">
        <f t="shared" si="4"/>
        <v>26.388888888888889</v>
      </c>
      <c r="J29" s="14">
        <f t="shared" si="5"/>
        <v>190</v>
      </c>
      <c r="K29" s="12">
        <f t="shared" si="6"/>
        <v>37.181996086105677</v>
      </c>
      <c r="M29" s="55">
        <f>B29+D29+F29+H29</f>
        <v>190</v>
      </c>
      <c r="N29" s="56">
        <f>B30+B31+B32+B33+B34+B35+D30+D31+D32+D33+D34+D35+F30+F31+F32+F33+F34+F35+H30+H31+H32+H33+H34+H35</f>
        <v>190</v>
      </c>
      <c r="O29" s="56" t="str">
        <f>IF(M29=N29,"Норма","Ошибка")</f>
        <v>Норма</v>
      </c>
      <c r="P29" s="57">
        <f t="shared" ref="P29" si="8">M29-N29</f>
        <v>0</v>
      </c>
    </row>
    <row r="30" spans="1:16" ht="18" customHeight="1">
      <c r="A30" s="26" t="s">
        <v>27</v>
      </c>
      <c r="B30" s="38">
        <v>1</v>
      </c>
      <c r="C30" s="13">
        <f t="shared" si="1"/>
        <v>2.8571428571428572</v>
      </c>
      <c r="D30" s="38">
        <v>31</v>
      </c>
      <c r="E30" s="13">
        <f t="shared" si="2"/>
        <v>7.673267326732673</v>
      </c>
      <c r="F30" s="38"/>
      <c r="G30" s="13">
        <f t="shared" si="3"/>
        <v>0</v>
      </c>
      <c r="H30" s="30">
        <v>5</v>
      </c>
      <c r="I30" s="13">
        <f t="shared" si="4"/>
        <v>6.9444444444444446</v>
      </c>
      <c r="J30" s="14">
        <f t="shared" si="5"/>
        <v>37</v>
      </c>
      <c r="K30" s="12">
        <f t="shared" si="6"/>
        <v>7.2407045009784738</v>
      </c>
    </row>
    <row r="31" spans="1:16" ht="18" customHeight="1">
      <c r="A31" s="26" t="s">
        <v>28</v>
      </c>
      <c r="B31" s="38">
        <v>1</v>
      </c>
      <c r="C31" s="13">
        <f t="shared" si="1"/>
        <v>2.8571428571428572</v>
      </c>
      <c r="D31" s="38">
        <v>27</v>
      </c>
      <c r="E31" s="13">
        <f t="shared" si="2"/>
        <v>6.6831683168316829</v>
      </c>
      <c r="F31" s="38"/>
      <c r="G31" s="13">
        <f t="shared" si="3"/>
        <v>0</v>
      </c>
      <c r="H31" s="30">
        <v>4</v>
      </c>
      <c r="I31" s="13">
        <f t="shared" si="4"/>
        <v>5.5555555555555554</v>
      </c>
      <c r="J31" s="14">
        <f t="shared" si="5"/>
        <v>32</v>
      </c>
      <c r="K31" s="12">
        <f t="shared" si="6"/>
        <v>6.262230919765166</v>
      </c>
    </row>
    <row r="32" spans="1:16" ht="18" customHeight="1">
      <c r="A32" s="28" t="s">
        <v>29</v>
      </c>
      <c r="B32" s="38">
        <v>0</v>
      </c>
      <c r="C32" s="13">
        <f t="shared" si="1"/>
        <v>0</v>
      </c>
      <c r="D32" s="38">
        <v>14</v>
      </c>
      <c r="E32" s="13">
        <f t="shared" si="2"/>
        <v>3.4653465346534653</v>
      </c>
      <c r="F32" s="38"/>
      <c r="G32" s="13">
        <f t="shared" si="3"/>
        <v>0</v>
      </c>
      <c r="H32" s="30">
        <v>0</v>
      </c>
      <c r="I32" s="13">
        <f t="shared" si="4"/>
        <v>0</v>
      </c>
      <c r="J32" s="14">
        <f t="shared" si="5"/>
        <v>14</v>
      </c>
      <c r="K32" s="12">
        <f t="shared" si="6"/>
        <v>2.7397260273972601</v>
      </c>
    </row>
    <row r="33" spans="1:11" s="19" customFormat="1" ht="18" customHeight="1">
      <c r="A33" s="27" t="s">
        <v>30</v>
      </c>
      <c r="B33" s="38">
        <v>1</v>
      </c>
      <c r="C33" s="13">
        <f t="shared" si="1"/>
        <v>2.8571428571428572</v>
      </c>
      <c r="D33" s="38">
        <v>20</v>
      </c>
      <c r="E33" s="13">
        <f t="shared" si="2"/>
        <v>4.9504950495049505</v>
      </c>
      <c r="F33" s="38"/>
      <c r="G33" s="13">
        <f t="shared" si="3"/>
        <v>0</v>
      </c>
      <c r="H33" s="30">
        <v>4</v>
      </c>
      <c r="I33" s="13">
        <f t="shared" si="4"/>
        <v>5.5555555555555554</v>
      </c>
      <c r="J33" s="14">
        <f t="shared" si="5"/>
        <v>25</v>
      </c>
      <c r="K33" s="12">
        <f t="shared" si="6"/>
        <v>4.8923679060665366</v>
      </c>
    </row>
    <row r="34" spans="1:11" ht="18" customHeight="1">
      <c r="A34" s="26" t="s">
        <v>31</v>
      </c>
      <c r="B34" s="38">
        <v>5</v>
      </c>
      <c r="C34" s="13">
        <f t="shared" si="1"/>
        <v>14.285714285714286</v>
      </c>
      <c r="D34" s="38">
        <v>40</v>
      </c>
      <c r="E34" s="13">
        <f t="shared" si="2"/>
        <v>9.9009900990099009</v>
      </c>
      <c r="F34" s="38"/>
      <c r="G34" s="13">
        <f t="shared" si="3"/>
        <v>0</v>
      </c>
      <c r="H34" s="30">
        <v>1</v>
      </c>
      <c r="I34" s="13">
        <f t="shared" si="4"/>
        <v>1.3888888888888888</v>
      </c>
      <c r="J34" s="14">
        <f t="shared" si="5"/>
        <v>46</v>
      </c>
      <c r="K34" s="12">
        <f t="shared" si="6"/>
        <v>9.0019569471624266</v>
      </c>
    </row>
    <row r="35" spans="1:11" ht="18" customHeight="1">
      <c r="A35" s="26" t="s">
        <v>32</v>
      </c>
      <c r="B35" s="38">
        <v>1</v>
      </c>
      <c r="C35" s="13">
        <f t="shared" si="1"/>
        <v>2.8571428571428572</v>
      </c>
      <c r="D35" s="38">
        <v>30</v>
      </c>
      <c r="E35" s="13">
        <f t="shared" si="2"/>
        <v>7.4257425742574261</v>
      </c>
      <c r="F35" s="38"/>
      <c r="G35" s="13">
        <f t="shared" si="3"/>
        <v>0</v>
      </c>
      <c r="H35" s="30">
        <v>5</v>
      </c>
      <c r="I35" s="13">
        <f t="shared" si="4"/>
        <v>6.9444444444444446</v>
      </c>
      <c r="J35" s="14">
        <f t="shared" si="5"/>
        <v>36</v>
      </c>
      <c r="K35" s="12">
        <f t="shared" si="6"/>
        <v>7.0450097847358117</v>
      </c>
    </row>
    <row r="36" spans="1:11" ht="13.5" thickBot="1"/>
    <row r="37" spans="1:11">
      <c r="A37" s="39" t="s">
        <v>43</v>
      </c>
      <c r="B37" s="40">
        <f>B7-B9-B10-B11</f>
        <v>0</v>
      </c>
      <c r="C37" s="41"/>
      <c r="D37" s="40">
        <f>D7-D9-D10-D11</f>
        <v>0</v>
      </c>
      <c r="E37" s="41"/>
      <c r="F37" s="40">
        <f>F7-F9-F10-F11</f>
        <v>0</v>
      </c>
      <c r="G37" s="41"/>
      <c r="H37" s="40">
        <f>H7-H9-H10-H11</f>
        <v>0</v>
      </c>
      <c r="I37" s="41"/>
      <c r="J37" s="42">
        <f>J7-J9-J10-J11</f>
        <v>0</v>
      </c>
    </row>
    <row r="38" spans="1:11">
      <c r="A38" s="43" t="s">
        <v>42</v>
      </c>
      <c r="B38" s="37">
        <f>B11-B13-B29</f>
        <v>0</v>
      </c>
      <c r="C38" s="35"/>
      <c r="D38" s="37">
        <f>D11-D13-D29</f>
        <v>0</v>
      </c>
      <c r="E38" s="35"/>
      <c r="F38" s="37">
        <f>F11-F13-F29</f>
        <v>0</v>
      </c>
      <c r="G38" s="35"/>
      <c r="H38" s="37">
        <f>H11-H13-H29</f>
        <v>0</v>
      </c>
      <c r="I38" s="35"/>
      <c r="J38" s="45">
        <f>J11-J13-J29</f>
        <v>0</v>
      </c>
    </row>
    <row r="39" spans="1:11">
      <c r="A39" s="43" t="s">
        <v>44</v>
      </c>
      <c r="B39" s="37">
        <f>B13-B14-B15-B16-B17-B18-B19-B20-B21-B22-B23-B24-B25-B26-B27-B28</f>
        <v>0</v>
      </c>
      <c r="C39" s="44"/>
      <c r="D39" s="37">
        <f>D13-D14-D15-D16-D17-D18-D19-D20-D21-D22-D23-D24-D25-D26-D27-D28</f>
        <v>0</v>
      </c>
      <c r="E39" s="44"/>
      <c r="F39" s="37">
        <f>F13-F14-F15-F16-F17-F18-F19-F20-F21-F22-F23-F24-F25-F26-F27-F28</f>
        <v>0</v>
      </c>
      <c r="G39" s="44"/>
      <c r="H39" s="37">
        <f>H13-H14-H15-H16-H17-H18-H19-H20-H21-H22-H23-H24-H25-H26-H27-H28</f>
        <v>0</v>
      </c>
      <c r="I39" s="44"/>
      <c r="J39" s="45">
        <f>J13-J14-J15-J16-J17-J18-J19-J20-J21-J22-J23-J24-J25-J26-J27-J28</f>
        <v>0</v>
      </c>
    </row>
    <row r="40" spans="1:11" ht="13.5" thickBot="1">
      <c r="A40" s="46" t="s">
        <v>45</v>
      </c>
      <c r="B40" s="47">
        <f>B29-B30-B31-B32-B33-B34-B35</f>
        <v>0</v>
      </c>
      <c r="C40" s="48"/>
      <c r="D40" s="47">
        <f>D29-D30-D31-D32-D33-D34-D35</f>
        <v>0</v>
      </c>
      <c r="E40" s="48"/>
      <c r="F40" s="47">
        <f>F29-F30-F31-F32-F33-F34-F35</f>
        <v>0</v>
      </c>
      <c r="G40" s="48"/>
      <c r="H40" s="47">
        <f>H29-H30-H31-H32-H33-H34-H35</f>
        <v>0</v>
      </c>
      <c r="I40" s="48"/>
      <c r="J40" s="49">
        <f>J29-J30-J31-J32-J33-J34-J35</f>
        <v>0</v>
      </c>
    </row>
    <row r="65" spans="1:13">
      <c r="A65" s="62" t="s">
        <v>35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3" ht="12.75" customHeight="1">
      <c r="A66" s="63" t="s">
        <v>46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25"/>
      <c r="M66" s="25"/>
    </row>
    <row r="67" spans="1:13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25"/>
      <c r="M67" s="25"/>
    </row>
  </sheetData>
  <mergeCells count="22">
    <mergeCell ref="I1:K1"/>
    <mergeCell ref="A2:K2"/>
    <mergeCell ref="A4:A5"/>
    <mergeCell ref="B4:K4"/>
    <mergeCell ref="B5:C5"/>
    <mergeCell ref="D5:E5"/>
    <mergeCell ref="F5:G5"/>
    <mergeCell ref="H5:I5"/>
    <mergeCell ref="J5:K5"/>
    <mergeCell ref="A12:K12"/>
    <mergeCell ref="A65:K65"/>
    <mergeCell ref="A66:K67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</mergeCells>
  <conditionalFormatting sqref="O7:O8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containsText" dxfId="7" priority="25" operator="containsText" text="Ошибка">
      <formula>NOT(ISERROR(SEARCH("Ошибка",O7)))</formula>
    </cfRule>
  </conditionalFormatting>
  <conditionalFormatting sqref="O13">
    <cfRule type="containsText" dxfId="6" priority="23" operator="containsText" text="Ошибка">
      <formula>NOT(ISERROR(SEARCH("Ошибка",O13)))</formula>
    </cfRule>
  </conditionalFormatting>
  <conditionalFormatting sqref="O29">
    <cfRule type="containsText" dxfId="5" priority="22" operator="containsText" text="Ошибка">
      <formula>NOT(ISERROR(SEARCH("Ошибка",O29)))</formula>
    </cfRule>
  </conditionalFormatting>
  <conditionalFormatting sqref="B37:J40">
    <cfRule type="cellIs" dxfId="4" priority="8" operator="equal">
      <formula>0</formula>
    </cfRule>
  </conditionalFormatting>
  <conditionalFormatting sqref="O6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containsText" dxfId="3" priority="7" operator="containsText" text="Ошибка">
      <formula>NOT(ISERROR(SEARCH("Ошибка",O6)))</formula>
    </cfRule>
  </conditionalFormatting>
  <conditionalFormatting sqref="P6:P8">
    <cfRule type="cellIs" dxfId="2" priority="3" operator="equal">
      <formula>0</formula>
    </cfRule>
  </conditionalFormatting>
  <conditionalFormatting sqref="P13">
    <cfRule type="cellIs" dxfId="1" priority="2" operator="equal">
      <formula>0</formula>
    </cfRule>
  </conditionalFormatting>
  <conditionalFormatting sqref="P29">
    <cfRule type="cellIs" dxfId="0" priority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Могилевская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Лаврененок</dc:creator>
  <cp:lastModifiedBy>Lavrenenok-AN</cp:lastModifiedBy>
  <cp:lastPrinted>2015-06-22T08:17:10Z</cp:lastPrinted>
  <dcterms:created xsi:type="dcterms:W3CDTF">2010-08-13T07:33:45Z</dcterms:created>
  <dcterms:modified xsi:type="dcterms:W3CDTF">2015-07-20T06:56:50Z</dcterms:modified>
</cp:coreProperties>
</file>