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20" yWindow="345" windowWidth="9030" windowHeight="8010" tabRatio="796" activeTab="0"/>
  </bookViews>
  <sheets>
    <sheet name="ГРАФИК" sheetId="1" r:id="rId1"/>
  </sheets>
  <externalReferences>
    <externalReference r:id="rId4"/>
  </externalReferences>
  <definedNames>
    <definedName name="\0">'[1]Отчет'!#REF!</definedName>
    <definedName name="_GoBack" localSheetId="0">'ГРАФИК'!#REF!</definedName>
    <definedName name="_Key1" hidden="1">#REF!</definedName>
    <definedName name="_Order1" hidden="1">255</definedName>
    <definedName name="_Order2" hidden="1">255</definedName>
    <definedName name="_xlfn.COUNTIFS" hidden="1">#NAME?</definedName>
    <definedName name="OTCH03">#REF!</definedName>
    <definedName name="_xlnm.Print_Area" localSheetId="0">'ГРАФИК'!$A$1:$R$203</definedName>
  </definedNames>
  <calcPr fullCalcOnLoad="1"/>
</workbook>
</file>

<file path=xl/sharedStrings.xml><?xml version="1.0" encoding="utf-8"?>
<sst xmlns="http://schemas.openxmlformats.org/spreadsheetml/2006/main" count="773" uniqueCount="365">
  <si>
    <t>-</t>
  </si>
  <si>
    <t>Собственность Могилевской области</t>
  </si>
  <si>
    <t>производственное</t>
  </si>
  <si>
    <t>Предлагаемый способ и срок вовлечения объекта (неиспользуемых площадей)</t>
  </si>
  <si>
    <t>Информация о ходе вовлечения (количество объявленных аукционов, иное)</t>
  </si>
  <si>
    <t>складское</t>
  </si>
  <si>
    <t>Бобруйский РИК (8-0225-74-87-12 - Мазурчик Татьяна Владимировна)</t>
  </si>
  <si>
    <t>Собственность АТЕ</t>
  </si>
  <si>
    <t>Климовичский РИК (8-02244-77-811 - Козлов Андрей Владимирович)</t>
  </si>
  <si>
    <t>Могилевский РИК, 25-00-91, 42-30-59 Жанна Валентиновна</t>
  </si>
  <si>
    <t>Шкловский РИК (8-02239-77-802 - Оксана Валентиновна)</t>
  </si>
  <si>
    <t>Могилевский ГИК (42-24-92 Алла Владимировна)</t>
  </si>
  <si>
    <t>Кировский РИК  (8-02237-79-141 Юлия Григорьевна Новикова)</t>
  </si>
  <si>
    <t>Наименование неиспользуемого объекта (объекта, в котором расположены неиспользуемые площади), инвентарный номер в соответствии с данными регистра недвижимости, инвентарный номер по бухгалтерскому учету, одрес место нахождения (область, город, улица, дом)</t>
  </si>
  <si>
    <t>Наличие правоустанавливающего документа на земельный участок (кадастровый номер), площадь земельного участка</t>
  </si>
  <si>
    <t>Площадь объекта (кв.метров)</t>
  </si>
  <si>
    <t>Общая</t>
  </si>
  <si>
    <t>Неиспользуемая</t>
  </si>
  <si>
    <t>Вовлеченная, снесенная</t>
  </si>
  <si>
    <t>Сведения о покупателе (наименование, место нахождения), номер и дата договора купли-продажи/цена продажи</t>
  </si>
  <si>
    <t>Год ввода (приобретения)/с какой даты не используется</t>
  </si>
  <si>
    <t>специализированное иного назначения</t>
  </si>
  <si>
    <t>1977/2006</t>
  </si>
  <si>
    <t>Котельная, г.Могилев, ул.Островского, 64,                                             700/С-68770</t>
  </si>
  <si>
    <t>1964/2009</t>
  </si>
  <si>
    <t>Мазутонасосная, г.Могилев, ул.Островского, 64,                                             700/С-68772</t>
  </si>
  <si>
    <t>1986/2009</t>
  </si>
  <si>
    <t>Склад, г.Могилев, ул.Островского, 64,                                             700/С-91634</t>
  </si>
  <si>
    <t>1986/2019</t>
  </si>
  <si>
    <t>ОАО "Бакалея Могилев", Могилевская обл., г.Могилев, ул.Залуцкого,25, УНП 700010114, тел.8-0222-447096</t>
  </si>
  <si>
    <t>Славгородский РИК (8-02246- 79-698 Зырянова Анастастасия Викторовна)</t>
  </si>
  <si>
    <t>Здание столовой, Могилевская обл., Глусский район, д. Березовка, инв.№ б/у 317б</t>
  </si>
  <si>
    <t>1964/07.2010</t>
  </si>
  <si>
    <t>Здание конторы, Могилевская обл., Глусский район, д. Зеленковичи, инв.№ б/у 22</t>
  </si>
  <si>
    <t>1967/05.2013</t>
  </si>
  <si>
    <t>социально-культурное</t>
  </si>
  <si>
    <t>административное</t>
  </si>
  <si>
    <t>03.1972/09.2009</t>
  </si>
  <si>
    <t>05.1962/09.2009</t>
  </si>
  <si>
    <t>Зерносклад, Могилевская обл., Дрибинский р-н,д.Халипы, ин.№ 11</t>
  </si>
  <si>
    <t>Зерносклад, Могилевская обл., Дрибинский р-н,д.Халипы, ин.№ 10</t>
  </si>
  <si>
    <t>1970/2010</t>
  </si>
  <si>
    <t>1992/2009</t>
  </si>
  <si>
    <t>1984/2005</t>
  </si>
  <si>
    <t>Здание столовой, Могилевская обл., Кировский р-н, д.Столпище,инв.№ 193283</t>
  </si>
  <si>
    <t>1978/2000</t>
  </si>
  <si>
    <t>Здание банно-прачечного комбината, Могилевская обл., Кировский р-н, аг.Мышковичи, ул.Новая, 17,инв.№ 1033</t>
  </si>
  <si>
    <t>Здание керамзитного цеха, Могилевская обл., Кировский р-н, аг.Мышковичи ,инв.№ 1147</t>
  </si>
  <si>
    <t>Здание химчистки, Могилевская обл., Кировский р-н, аг.Мышковичи ,инв.№ 1032</t>
  </si>
  <si>
    <t>01.1948/01.2008</t>
  </si>
  <si>
    <t>1986/2006</t>
  </si>
  <si>
    <t>1958/2008</t>
  </si>
  <si>
    <t>Квасильно-засольный цех, Могилевская обл., г.Могилев, пр-т Димитрова,3, 700/С-506642</t>
  </si>
  <si>
    <t>здание специализированное с/х назначения</t>
  </si>
  <si>
    <t>/72440000007003800</t>
  </si>
  <si>
    <t>Кормоцех, Могилевская обл., Осиповичскийр-н, инв.№ 506</t>
  </si>
  <si>
    <t>Овощехранилище, Могилевская обл., Осиповичский р-н, инв.№ 506</t>
  </si>
  <si>
    <t>1986/2014</t>
  </si>
  <si>
    <t>1990/2009</t>
  </si>
  <si>
    <t>Административное здание, Могилевская обл., г.Мстиславль, ул.Могилевская, 20</t>
  </si>
  <si>
    <t>1987/2002</t>
  </si>
  <si>
    <t>ОАО "Сож-Агро", 213474, Могилевская обл., Мстиславский р-н, аг.Подлужье, УНП 700021059, тел.8-02240-53878</t>
  </si>
  <si>
    <t>Сарай, Могилевская обл., Мстиславский р-н, Красногорский с/с, д.Березуйки, инв.№ 033</t>
  </si>
  <si>
    <t>1989/2016</t>
  </si>
  <si>
    <t>Столовая, Могилевская обл., Мстиславский р-н, Мазоловский с/с,д.Ларьяново, ул.Центральная, инв.№ 22</t>
  </si>
  <si>
    <t>Административное здание, Могилевская обл., Горецкийр-н, д.Тушково, инв.№ 832</t>
  </si>
  <si>
    <t>ОАО "Могилевхлебопродукт" - управляющая компания холдинга "Могилевхлебопродукт"
г. Могилев, ул. Космонавтов, 37, УНП 700099514, тел. 23-64-95</t>
  </si>
  <si>
    <t>Здание КПП, Могилевская обл., г.Костюковичи, ул.Ленинская, 171, инв.№ 84</t>
  </si>
  <si>
    <t>1989/2003</t>
  </si>
  <si>
    <t>Административное здание, Могилевская обл., г.Костюковичи, ул.Ленинская, 171, инв.№ 120</t>
  </si>
  <si>
    <t>Гараж на 5 автомашин, Могилевская обл., г.Костюковичи, ул.Ленинская, 171, инв.№ 85</t>
  </si>
  <si>
    <t xml:space="preserve">ОАО "Сосновый Бор"
Могилевская область, Чаусский район, аг.Волковичи, УНП 700024721, тел.8-02242-29137
</t>
  </si>
  <si>
    <t xml:space="preserve">Молочно-товарная ферма, Могилевская обл., Чаусский р-н, д.Островы
</t>
  </si>
  <si>
    <t>здание специализированное животноводства</t>
  </si>
  <si>
    <t>1970/05.1995</t>
  </si>
  <si>
    <t>Дом механизаторов, Могилевская обл.,  Чаусский р-н, аг.Волковичи</t>
  </si>
  <si>
    <t>здание специализированное коммунального хозяйства</t>
  </si>
  <si>
    <t>1984/09.2000</t>
  </si>
  <si>
    <t>Контора, Могилевская обл., Чаусский р-н, д.Черенки</t>
  </si>
  <si>
    <t>1980/2000</t>
  </si>
  <si>
    <t>ОАО "Железинский АГРО", 
213251, Могилевская обл., Славгородский р-н, агр. Лопатичи, ул.Центральная, 25УНП 700030914, тел.8-02246-73792</t>
  </si>
  <si>
    <t>724800000001003313; 1998,00га</t>
  </si>
  <si>
    <t>ОАО "Шкловский агросервис", 213001, Могилевская обл., г.Шклов, ул.70 год Великой Перамоги, 56, УНП 700032029, 8-02239-32651</t>
  </si>
  <si>
    <t>1979/2012</t>
  </si>
  <si>
    <t>Котельная, Могилевская обл., г.Горки, ул.Вокзальная, 59, 720/С-10382</t>
  </si>
  <si>
    <t>св-во 720/1533-5103, 724050100001007629, 0,3874 га</t>
  </si>
  <si>
    <t>Телятник кирпичный, Могилевская обл., Дрибинский р-н,д.Заходы, инв.№ 100012</t>
  </si>
  <si>
    <t>01.1971/01.2012</t>
  </si>
  <si>
    <t>ОАО "Универмаг "Центральный", 212030, Могилевская обл., г.Могилев, ул.Первомайская, 61, УНП 700002659</t>
  </si>
  <si>
    <t>ОАО "Головенчицы", 213221, Могилевская обл., Чаусский р-н, аг.Устье, ул.Центральная, 22, УНП 700024775, тел.8-02242-70743</t>
  </si>
  <si>
    <t>ОАО "Горецкая райагропромтехника", 213410, Могилевская обл., г.Горки, ул.Железнодорожная, 39 УНП 700100784, 8-02233-51907</t>
  </si>
  <si>
    <t xml:space="preserve">ОАО "Костюковичский  райагропромтехэнерго" ,            
213360, Могилевская обл., г. Костюковичи, ул. Ленинская, 156 , УНП 700004095,  т. 8-02233-23-538 
          </t>
  </si>
  <si>
    <t>Административное здание конторы (старое), Могилевская обл., Климовичский р-н, аг.Тимоново, ул.Советская, 1а, инв.№92</t>
  </si>
  <si>
    <t xml:space="preserve">Гараж на 4 автомашины, Могилевская обл., г.Костюковичи, ул.Ленинская, 171, инв.№ 93 </t>
  </si>
  <si>
    <t>Телятник, Могилевская обл., Славгородский р-н, д.Хворостяны, инв.№ 100025</t>
  </si>
  <si>
    <t>Чаусский РИК (8-02242-7-88-33 Анна Николаевна Савченко)</t>
  </si>
  <si>
    <t>предложение о сдаче в аренду размещено на официальном сайте райисполкома, на стенде ОАО и на самом здании</t>
  </si>
  <si>
    <t>Цех деревообработки, Могилевская обл., Кировский р-н, аг.Мышковичи, инв.№ 1145</t>
  </si>
  <si>
    <t>1992/2018</t>
  </si>
  <si>
    <t>01.1984/12.2018</t>
  </si>
  <si>
    <t>Здание пункт ТО 2, Могилевская обл., г.Шклов, ул.70 лет Великой Перамоги, 61</t>
  </si>
  <si>
    <t>740100000005005430; 0,4562 га</t>
  </si>
  <si>
    <t>ОАО "МогилевАттракционы", 212030, Могилевская обл., г.Могилев, ул.Первомайская, 16, оф.90, УНП 700443746</t>
  </si>
  <si>
    <t>Назначение объекта (производственное, социально-культурное,складское и так далее)</t>
  </si>
  <si>
    <t>Административное здание, Могилевская обл., г.Могилев, ул.Комонавтов, 37; инв.з-132, 700/С-95231</t>
  </si>
  <si>
    <t>/740100000003006834</t>
  </si>
  <si>
    <t>Здание колбасного цеха, Могилевская обл.,Шкловский р-н, г.Шклов, ул.Пожарная, 6; 700/С-1086</t>
  </si>
  <si>
    <t>/725880804101000019</t>
  </si>
  <si>
    <t>Здание котельной, могилевская обл., Шкловский р-н, г.Шклов, ул.Пожарная, 6; 700/С-4806</t>
  </si>
  <si>
    <t>ОАО "Бобруйский комбинат хлебопродуктов", 213800, Могилевская обл., г.Бобруйск, ул.Орджоникидзе, 99-и, УНП 700071867, тел.8-0225-728854</t>
  </si>
  <si>
    <t>Комплекс объектов на мехдворе , Могилевская обл., Дрибинский р-н, д.Заполье:                               1) Гараж для с/х машин ж/б каркасный на 24 бокса;               2) КПП ж/б, мехмастерские;               3) Гараж для с/х машин ж/б;               4) Гараж для техники;                     5) Автогараж кирпич.с пристройкой;                                 6) Мастерские кирп.;                              7) Склад з/частей (мехдвор).</t>
  </si>
  <si>
    <t>Глусский РИК  (8-02230 -  78-998 - Екатерина Викторовна, зам.пред.-78-995 - Людмила Васильевна)</t>
  </si>
  <si>
    <t xml:space="preserve">продажа 3 кв.2021 </t>
  </si>
  <si>
    <t>ОАО "Строительный трест № 12" Управляющая компания Холдинга "СТРОЙТРЕСТ-ХОЛДИНГ", Могилевская обл., г.Могилев, ул.Буденного, 11, УНП 700200537</t>
  </si>
  <si>
    <t>1987/04.2019</t>
  </si>
  <si>
    <t>74100000000383; 0,5155 га</t>
  </si>
  <si>
    <t>Капитальное строение (Склад), Могилевская обл., г.Бобруйск, ул.Западная, 9А, 710/С-57496</t>
  </si>
  <si>
    <t>Капитальное строение (Административное здание), Могилевская обл., г.Бобруйск, ул.Западная, 9А, 710/С-57497</t>
  </si>
  <si>
    <t>1988/04.2019</t>
  </si>
  <si>
    <t>Капитальное строение (Производственное здание), Могилевская обл., г.Бобруйск, ул.Западная, 9А, 710/С-57495</t>
  </si>
  <si>
    <t>1989/04.2019</t>
  </si>
  <si>
    <t>Осиповичский райисполком (8-02235-66077- Людмила Игоревна; с/х, 8-02235-66037 - Елена Вячеславовна РИК,66030 Татьяна Александровна)</t>
  </si>
  <si>
    <t>Производственная база по ул.Западная, 9Ав  г.Бобруйске</t>
  </si>
  <si>
    <t>сооружение специализированное</t>
  </si>
  <si>
    <t>Сооружение (Канализационная насосная станция), Могилевская обл., г.Бобруйск, ул.Западная, 9А, 710/С-78914</t>
  </si>
  <si>
    <t>Сооружение (водопровод) протяж.-105,7 м, , Могилевская обл., г.Бобруйск, ул.Западная, 9А, 710/С-78913</t>
  </si>
  <si>
    <t>Сооружение (Тепловые сети) протяж.- 63,9 м,, Могилевская обл., г.Бобруйск, ул.Западная, 9А, 710/С-78912</t>
  </si>
  <si>
    <t>Сооружение (канализационная сеть) протяж.-87,2 м, , Могилевская обл., г.Бобруйск, ул.Западная, 9А, 710/С-78911</t>
  </si>
  <si>
    <t>Капитальное строение (Благоустройство территории), Могилевская обл., г.Бобруйск, ул.Западная, 9А, 710/С-78915</t>
  </si>
  <si>
    <t>Производственная база по ул.Якубовского, 10  в  г.Могилеве</t>
  </si>
  <si>
    <t>нет свед./11.2005</t>
  </si>
  <si>
    <t>Производственная база по ул.Химиков, 6 в г.Могилеве</t>
  </si>
  <si>
    <t>Капитальное строение (здание склада ГСМ),г.Могилев,ул.Химиков, 6; 700/С-48945</t>
  </si>
  <si>
    <t>740100000003000018: 0,7946 га</t>
  </si>
  <si>
    <t>1987/08.2017</t>
  </si>
  <si>
    <t>Капитальное строение (Административное здание),г.Могилев,ул.Химиков, 6; 700/С-48935</t>
  </si>
  <si>
    <t>Способ вовлечения в хозяйственный оборот (отчуждение,сдача в аренду, реконструкция,использование всобственных целях, безвозмездная передача, (иное), списание (снос, демонтаж)</t>
  </si>
  <si>
    <t>н</t>
  </si>
  <si>
    <t>Ресторан "Санта-Мария", г.Могилев, ул.Симонова, 69Г, 700/С-15723, инв. б/у 05250</t>
  </si>
  <si>
    <t>2006/01.01.2020</t>
  </si>
  <si>
    <t>740100000005000429; 0,2421 га</t>
  </si>
  <si>
    <t>Контора, Могилевская обл., Чаусский р.н, д.Войнилы</t>
  </si>
  <si>
    <t>1959/11.2008</t>
  </si>
  <si>
    <t>Здание клуба, Могилевская обл., Чаусский р.н, д.Головенчицы</t>
  </si>
  <si>
    <t>здание специализированное культурно-просветительское</t>
  </si>
  <si>
    <t>1962/08.2014</t>
  </si>
  <si>
    <t>Подготовка всех правоустанавливающихдокументов</t>
  </si>
  <si>
    <t>н.и.</t>
  </si>
  <si>
    <t>Подготовка всех правоустанавливающих документов</t>
  </si>
  <si>
    <t>Комплекс объектов по производству биотоплива. ОАО Бобруйский КХП", Могилевская обл., Бобруйский р-н, д.Химы ПУ "Масличный край" 13 объектов</t>
  </si>
  <si>
    <t>Изолированное помещение 700/D-153954, г. Могилев, пр-т Пушкинский, 30</t>
  </si>
  <si>
    <t>помещение общественного питания</t>
  </si>
  <si>
    <t>1980/июнь 2020</t>
  </si>
  <si>
    <t>Информация размещена на сайтах и в социальных сетях</t>
  </si>
  <si>
    <t>Административное</t>
  </si>
  <si>
    <r>
      <rPr>
        <b/>
        <sz val="18"/>
        <color indexed="8"/>
        <rFont val="Times New Roman"/>
        <family val="1"/>
      </rPr>
      <t>ОАО "Компания "МогНат", 212029, Могилевская обл., г.Могилев, ул.К.Маркса, 17, УНП 700391109, тел.8-0222-706369</t>
    </r>
    <r>
      <rPr>
        <sz val="18"/>
        <color indexed="9"/>
        <rFont val="Times New Roman"/>
        <family val="1"/>
      </rPr>
      <t xml:space="preserve">
</t>
    </r>
  </si>
  <si>
    <r>
      <t>Бобруйский ГИК,</t>
    </r>
    <r>
      <rPr>
        <sz val="18"/>
        <color indexed="8"/>
        <rFont val="Times New Roman"/>
        <family val="1"/>
      </rPr>
      <t xml:space="preserve"> 680034 Дарья Игоревна, 762206 Анна Викторовна Орлова</t>
    </r>
  </si>
  <si>
    <r>
      <t xml:space="preserve">ОАО "Фирма "Кадино", 213112, Могилеская обл.,  Могилевский р-н, </t>
    </r>
    <r>
      <rPr>
        <b/>
        <sz val="18"/>
        <color indexed="8"/>
        <rFont val="Times New Roman"/>
        <family val="1"/>
      </rPr>
      <t xml:space="preserve">  УНП 700160729, тел.8-0222-219757           </t>
    </r>
  </si>
  <si>
    <t>Сведения об объекте ("н", "н.и", "ч")**</t>
  </si>
  <si>
    <t>1987/2020</t>
  </si>
  <si>
    <t>безвозмездное пользование (под оформленные договором обязательства по созданию рабочих мест) 4 кв.2021</t>
  </si>
  <si>
    <t>аренда 3-4 кв.2021</t>
  </si>
  <si>
    <r>
      <t xml:space="preserve">Комитет по архитектуре и строительству </t>
    </r>
    <r>
      <rPr>
        <sz val="18"/>
        <color indexed="8"/>
        <rFont val="Times New Roman"/>
        <family val="1"/>
      </rPr>
      <t>(75-05-06  Елена Владимировна Присмакина)</t>
    </r>
  </si>
  <si>
    <r>
      <t xml:space="preserve">Главное управление торговли и услуг Могилевского облисполкома </t>
    </r>
    <r>
      <rPr>
        <sz val="18"/>
        <color indexed="8"/>
        <rFont val="Times New Roman"/>
        <family val="1"/>
      </rPr>
      <t>(75-25-57 - Черногалова Татьяна Сергеевна)</t>
    </r>
  </si>
  <si>
    <t>Незавершенное строительством капитальное строение (Административный корпус), г.Могилев,ул.Якубовского, 10 700/С-82864</t>
  </si>
  <si>
    <t>Гаражи, 700/С-82865, г. Могилев, ул. Якубовского, 10</t>
  </si>
  <si>
    <t>асфальт и забор кирпичный</t>
  </si>
  <si>
    <t>склад металлический</t>
  </si>
  <si>
    <t>столярная мастерская</t>
  </si>
  <si>
    <t>навес</t>
  </si>
  <si>
    <t>ОАО "Глусская Заря" , Могилевская обл., Глусский район, аг. Катка, ул.Центральная, 44,  УНП 700099795, тел. 8-02230-48898, 49090 *</t>
  </si>
  <si>
    <t>ОАО "Дрибин-Агро", 213971, Могилевская обл., г.п.Дрибин, ул.Ленина, УНП 700085943,тел.8-02248-24272 *</t>
  </si>
  <si>
    <t>ОАО "Рассвет " им.К.П.Орловского", 213944, Могилевская обл., Кировский р-н, аг.Мышковичи, ул.им.К.П.Орловского, 24, УНП 700016020, тел.8-02237-70601 *</t>
  </si>
  <si>
    <t>ОАО "Племенной завод "Тимоново", 213603, Могилевская обл., Климовичский р-н, аг.Тимоново, ул.Советская, 1а, УНП 700103038, тел.8-02244-50147 *</t>
  </si>
  <si>
    <t>ОАО "Могилевская райагропромтехника", Могилевская обл., Моиглевский р-н, УНП 700020606, тел.8-0222-457180 *</t>
  </si>
  <si>
    <t>ОАО "Экспериментальная база "Дашковка", 213108, Могилевская обл., Могилевский р-н, д.Межисетки, УНП 700018250, тел.8-0222-669016 *</t>
  </si>
  <si>
    <t>ОАО "ЖорновкаАГРО" Могилевская обл., Осиповичский р-н, аг. Жорновка, ул. Молодежная, 22б, УНП 700028995, тел.8-02235- 43032 *</t>
  </si>
  <si>
    <t>ОАО "Михалевская Нива", 213857, Бобруйский район, Бортниковский с/с, аг. Михалево-1, ул. Дзержинского, 25, УНП 700044804, тел. 8-0225-706116 *</t>
  </si>
  <si>
    <t>* - хозяйственные общества, включенные в перечень сельскохозяйственных организаций Могилевской области, подлежащих финансовому оздоровлению</t>
  </si>
  <si>
    <t>ОАО "Дрибинрайагропромтехснаб", 213971, Могилевская обл., г.п.Дрибин, ул.Производственная, 1, УНП 700427697, тел.8-02248-70716 *</t>
  </si>
  <si>
    <t>ОАО "Мазоловское", 213477, Могилевская обл., Мстиславский р-н, аг.Мазолово, УНП 700021403, тел.8-02240-51256 *</t>
  </si>
  <si>
    <t>Размещение информации на сайте райисполкома, поиск потенциальных ссудополучателей (арендаторов)</t>
  </si>
  <si>
    <t xml:space="preserve">
1982/2019
1970/2019
1992/2018
1970/2019
1971/2019
1970/2019
1971/2019</t>
  </si>
  <si>
    <t>Комплекс объектов д. Подкутье:
Коровник блочный
Здание лаборатории
Купол для зерна
Артскважина фильтровая
Атрскважина фильтровая
Башня водонапорная
Башня водонапорная</t>
  </si>
  <si>
    <t xml:space="preserve">
3047,70
76,20</t>
  </si>
  <si>
    <t>продажа  2020</t>
  </si>
  <si>
    <t xml:space="preserve">продажа  2020
</t>
  </si>
  <si>
    <t>аренда, декабрь 2020</t>
  </si>
  <si>
    <t>информация об объекте с направлением вовлечения "сдача в аренду" размещена на официальном сайте райисполкома</t>
  </si>
  <si>
    <t xml:space="preserve">информация об объекте размещена на сайте Глусского райисполкома. </t>
  </si>
  <si>
    <t>1969,1974,1976,1992/2016</t>
  </si>
  <si>
    <t>720884
0000001000000</t>
  </si>
  <si>
    <t>Проведен 1 аукцион 18.08.2020, признанный несостоявшимся</t>
  </si>
  <si>
    <t>сдача в аренду, 2021</t>
  </si>
  <si>
    <t>аренда, 2021</t>
  </si>
  <si>
    <t>ОАО "Присожье", 213245, г. Славгород, ул. Красноармейская, 34, УНП 700030942, тел. 8-02246-71153</t>
  </si>
  <si>
    <t>1970/2020</t>
  </si>
  <si>
    <t>Телятник, 11 д. К.Гора</t>
  </si>
  <si>
    <t>Горецкий филиал Автобусный парк №17  ОАО «Могилевоблавтотранс», Могилевская обл.,   г. Горки, ул. Вокзальная, 59,  УНП 700847294</t>
  </si>
  <si>
    <t>продажа 2021</t>
  </si>
  <si>
    <t xml:space="preserve">Аукционы, назначенные на 20.11.2018, 29.03.2019, 28.06.2019, 16.03.2021 не состоялись в связи с отсутствием участников. </t>
  </si>
  <si>
    <t>Проведено 4 аукциона по продаже (08.08.2019, 02.10.2019 с понижением начальной цены продажи на 20 %, 15.11.2019 с понижением на 50 %, 19.03.2020 с понижением на 75 %). Входит в состав имущества, которым обеспечивается поручительство третьего лица перед Банком Развития Республики Беларусь в рамках договора экспортного кредитования</t>
  </si>
  <si>
    <t>В настоящее время изготавливаются правоустанавливающие документы на капитальное строение.  Входит в состав имущества, которым обеспечивается поручительство третьего лица перед Банком Развития Республики Беларусь в рамках договора экспортного кредитования</t>
  </si>
  <si>
    <t>ОАО "Могилевский домостроительный комбинат", г. Могилев, пер. Гаражный, д. 2а, УНП 700190780</t>
  </si>
  <si>
    <t>Административно-бытовой корпус, инв. № 700/С-91393,инв. №1716,  г. Могилев, пер. Гаражный 2А/4.</t>
  </si>
  <si>
    <t>Компрессорная, Гараж, инв. № 700/С-70470, инв. №4ж,  г. Могилев, пер. Гаражный 6.</t>
  </si>
  <si>
    <t>Бытовое помещение, инв. № 700/С-40473, инв. № 21ж, г. Могилев, пер. Гаражный 6.</t>
  </si>
  <si>
    <t>Вагон-дом, инв. № 34ж, инв. № 700/С-72174, г. Могилев, пер. Гаражный 6.</t>
  </si>
  <si>
    <t>Здание кирпичное перекачки химдобавок, инв. № 700/С-78125, инв. №1160ж, г. Могилев, пер. Гаражный 6.</t>
  </si>
  <si>
    <t>КПП, инв. № 700/С-70032, инв. №1163ж, г. Могилев, пер. Гаражный 6.</t>
  </si>
  <si>
    <t>Лаборатория, контора, инв. № 700/С-70472, инв.№19ж, г. Могилев, пер. Гаражный 6.</t>
  </si>
  <si>
    <t>Насосная, инв. № 700/С-72173, инв. №60ж, г. Могилев, пер. Гаражный 6.</t>
  </si>
  <si>
    <t>Секционный склад с галереей, инв. № 700/С-70099, инв. №11ж, г. Могилев, пер. Гаражный 6.</t>
  </si>
  <si>
    <t>Смесительный цех,инв. № 700/С-70474, инв. №20ж, г. Могилев, пер. Гаражный 6.</t>
  </si>
  <si>
    <t>Теплопункт, инв. № 700/С-72169, инв.№36ж, г. Могилев, пер. Гаражный 6.</t>
  </si>
  <si>
    <t>Цемсклад с навесом, инв. №  700/С-70297, инв. №1080ж, г. Могилев, пер. Гаражный 6.</t>
  </si>
  <si>
    <t>Центральная трансформаторная подстанция,инв. № 700/С-70471, инв.№32ж, г. Могилев, пер. Гаражный 6.</t>
  </si>
  <si>
    <t>бытовое</t>
  </si>
  <si>
    <t>1966/01.2021</t>
  </si>
  <si>
    <t>1999/01.2021</t>
  </si>
  <si>
    <t>1983/01.2021</t>
  </si>
  <si>
    <t>1973/01.2021</t>
  </si>
  <si>
    <t>2009/01.2021</t>
  </si>
  <si>
    <t>1977/01.2021</t>
  </si>
  <si>
    <t>2006/01.2021</t>
  </si>
  <si>
    <t>Свид.№700/265-10826, кадастровый номер 740100000003000472, Площадь 9,5679 га</t>
  </si>
  <si>
    <t>Свид.№700/127-13951, кадастровый номер 740100000003005651, Площадь - 1,3598 га</t>
  </si>
  <si>
    <t>Продажа, декабрь 2021</t>
  </si>
  <si>
    <t>Произведена рыночная оценка имущества</t>
  </si>
  <si>
    <t>безвозмездное пользование (под оформленные договором обязательства по созданию рабочих мест) 3 кв.2021</t>
  </si>
  <si>
    <t xml:space="preserve">
1990/2018
1990/2018
1990/2018
1990/2018
1970/2018
1972/2018
1990/2018</t>
  </si>
  <si>
    <t>Дрибинский РИК (8-02248-79426 - Козлова Е.Е.)</t>
  </si>
  <si>
    <t>Мстиславльский РИК (8-02240-57928 Лисовская Любовь Владимировна )</t>
  </si>
  <si>
    <t>продажа  10.2021/11.2021</t>
  </si>
  <si>
    <t>сдача в аренду 2021</t>
  </si>
  <si>
    <t>сдача в аренду  2021</t>
  </si>
  <si>
    <t>Изолированное помещение - магазин, г. Бобруйск, ул.Ново-Шоссейная, 39а, 710/С-88183</t>
  </si>
  <si>
    <t>торговое</t>
  </si>
  <si>
    <t>2013/2021</t>
  </si>
  <si>
    <t>74100000004000239, 0,254 га</t>
  </si>
  <si>
    <t>сдача в аренду, 01.2021/12.2021</t>
  </si>
  <si>
    <t>Объявления</t>
  </si>
  <si>
    <t>продажа 3 кв.2021</t>
  </si>
  <si>
    <t>Здание выставленно на продажу на сайте ОАО "Могилевхлебопродукт". В настоящее время ведутся переговорыс компанией</t>
  </si>
  <si>
    <t>Здание выставленно на продажу на сайте ОАО "Могилевхлебопродукт" а также выставлялась на сайте kufar. В  2019 г."Белюробеспечение " был произведен арест имущества, после чего производилось два ацкциона, которые не состоялись из-за отсутствия участников</t>
  </si>
  <si>
    <t>Здание выставленно на продажу на сайте ОАО "Могилевхлебопродукт" а также выставлялась на сайте kufar</t>
  </si>
  <si>
    <t>аренда, 4 кв.2021</t>
  </si>
  <si>
    <t>Объявление о сдаче в аренду размещено в СМИ, на "Куфар бай", на сайте ОАО "УКХ "Агромашсервис"</t>
  </si>
  <si>
    <t>Продажа
4 кв. 2021</t>
  </si>
  <si>
    <t>Идет подготовка документов, необходимых для продажи</t>
  </si>
  <si>
    <t>Производственныйкорпус, 700/С-51527, г. Могилев, ул. Мигая, 3</t>
  </si>
  <si>
    <t>740100000004001621, 0,6077 га</t>
  </si>
  <si>
    <t>Продажа, 3 кв. 2021</t>
  </si>
  <si>
    <t>Проведена инвентаризация с цель приведения в соответствие данных бухгалтерского учета, фактического наличия и правоудостоверяющих документов. Ведется подготовка пакета документов для продажи</t>
  </si>
  <si>
    <r>
      <t>Комитет по сельскому хозяйству и продовольствию</t>
    </r>
    <r>
      <rPr>
        <sz val="18"/>
        <color indexed="8"/>
        <rFont val="Times New Roman"/>
        <family val="1"/>
      </rPr>
      <t xml:space="preserve"> (75-23-08 Ольга Александровна Чикирис , 75-23-14 Ольга Владимировна Вычкова)</t>
    </r>
  </si>
  <si>
    <t>Продажа, 2021</t>
  </si>
  <si>
    <r>
      <t>МГО "Мясомолпром"</t>
    </r>
    <r>
      <rPr>
        <sz val="18"/>
        <color indexed="8"/>
        <rFont val="Times New Roman"/>
        <family val="1"/>
      </rPr>
      <t xml:space="preserve"> (771604 Земницкий Виктор)</t>
    </r>
  </si>
  <si>
    <t xml:space="preserve">продажа сентябрь-декабрь 2021
</t>
  </si>
  <si>
    <t xml:space="preserve">Наблюдательным советом ОАО "Жорновка" от 04.12.2020 принято решение о продаже. Проводится работа по заключению договора купли-продажи. К(Ф)Х Наши земляки, 213722, Могилевская область, Осиповичский район, д.Жорновка, ул. Молодежная, 4, УНП790625481. Стоимость: 19900,00 руб. Первоначальный взнос 2500,00 руб. Остоток 17400,00 вносится равными долями в течение 3-х лет. Зарегистрирован земельный участок. Изготовлен тех.паспорт. </t>
  </si>
  <si>
    <t>продажа, аукцион 14.05.2021</t>
  </si>
  <si>
    <t>Сдача в аренду2 квартал 2021</t>
  </si>
  <si>
    <t>Реклама о продаже помещения была размещена на сайте ОАО "Универмаг центральный", в зазетах "Могилевские ведомости", "Вечерний Могилев"</t>
  </si>
  <si>
    <t>аренда                          12.2021</t>
  </si>
  <si>
    <t>1971/2021</t>
  </si>
  <si>
    <t>аренда, 2021 г.</t>
  </si>
  <si>
    <t>ОАО "Глусские бытуслуги", 213879, Могилевская область, г.п. Глуск, ул. Кирова, 15, 8-02230-70482, УНП 700100608</t>
  </si>
  <si>
    <t>Комплексный приемный пунтк, Глусский район, аг. Заволючицы</t>
  </si>
  <si>
    <t>Комплексный приемный пунтк, Глусский район, аг. Каланичи</t>
  </si>
  <si>
    <t>Комплексный приемный пункт "Надежда", Глусский район, г.п. Глуск, ул. Социалистическая</t>
  </si>
  <si>
    <t>Комплексный приемный пункт, Глусский район, аг. Заелица</t>
  </si>
  <si>
    <t>общественно-деловое</t>
  </si>
  <si>
    <t>2077/2018</t>
  </si>
  <si>
    <t>2010/2016</t>
  </si>
  <si>
    <t>2011/2016</t>
  </si>
  <si>
    <t>2005/2018</t>
  </si>
  <si>
    <t>72178080
2101000000</t>
  </si>
  <si>
    <t>72175510
0001002000</t>
  </si>
  <si>
    <t>7217834000
01000000</t>
  </si>
  <si>
    <t>Аренда,2021</t>
  </si>
  <si>
    <t>Аукционы 14.10.2020 с понижением начальной цены на 20 %, 26.01.2021 - 50%, 23.03.2020 - 80% признаны несостоявшимися</t>
  </si>
  <si>
    <t>аренда
2021</t>
  </si>
  <si>
    <t>аренда 2021</t>
  </si>
  <si>
    <t>1964/2021</t>
  </si>
  <si>
    <t>1979/2021</t>
  </si>
  <si>
    <t>Мастерская, Чаусскийй район, д. Петуховка</t>
  </si>
  <si>
    <t>ОАО "Реста-Агро Плюс", 213210, Могилевская область, Чаусский район, аг. Горбовичи, ул. Школьная, 7, тел.8-0042-72745, УНП 700031101</t>
  </si>
  <si>
    <t>Здание, Чаусский район, аг. Горбовичи</t>
  </si>
  <si>
    <t>Коровник, Чаусский район, д. Машок</t>
  </si>
  <si>
    <t>Склад, Чаусский район, д. Самулки</t>
  </si>
  <si>
    <t>Комплекс КРС, Чаусский район, д. Хатетово</t>
  </si>
  <si>
    <t>1974/2021</t>
  </si>
  <si>
    <t>1983/2021</t>
  </si>
  <si>
    <t>продажа, 2022</t>
  </si>
  <si>
    <t>ОАО "Осиновский-Агро", 213205, Могилевская область, Чаусский район, аг. Осниновка, ул. Школьная, 1а, тел. 8-02242-72405, УНП 700270037 *</t>
  </si>
  <si>
    <t>Комплекс объектов зернотока, инв.номер 710/С-80677, 710/С80678, 710/С-80679, 710/С-80680, 710/С-80703, Бобрйский район, Бортниковский с/с, 1</t>
  </si>
  <si>
    <t>720800000001000655, 1,8101 га</t>
  </si>
  <si>
    <t>продажа, 12.2021</t>
  </si>
  <si>
    <t>Проведено 2 аукциона, 01.03.2021, 22.03.2021, аукционы не состоялись по причине отсутствия участников, третий аукцион назначен на 12.04.2021</t>
  </si>
  <si>
    <t>1991/01.03.2015</t>
  </si>
  <si>
    <t>продажа 4 кв.2021</t>
  </si>
  <si>
    <t>Здание технического обслуживания автомобилей, 700/С-50959, Мог8илевский район, п/о Буйничи, ул. Проомысловая</t>
  </si>
  <si>
    <t>_ /01.01.2020</t>
  </si>
  <si>
    <t>Здание клуба, Могилевский район, Дашковский с/с, д. Стайки</t>
  </si>
  <si>
    <t>_/01.01.2018</t>
  </si>
  <si>
    <t>Сдача в аренду, 4 квартал, 2021</t>
  </si>
  <si>
    <t>Здание коровника, Могилевский район, д. Новоселки</t>
  </si>
  <si>
    <t>_/01.01.2019</t>
  </si>
  <si>
    <t>Продажа, аренда, 2021</t>
  </si>
  <si>
    <t>Комплекс объектов в аг. Темный Лес:
1) здание нефтеслива, 723/С-7647
2) Трансформаторная подстанция 723/С-8391
3) Нефтебаза, 723/С-7654</t>
  </si>
  <si>
    <t>11.1998/08.2005</t>
  </si>
  <si>
    <t>724600000001000333 5,9942 га</t>
  </si>
  <si>
    <t xml:space="preserve">
328,5
47,6</t>
  </si>
  <si>
    <t>Продажа, 2 кв. 2021</t>
  </si>
  <si>
    <t>Аукцион с установление начальной цены продажи признан несостоявшимся 30.03.2021
Подготовлен пакет документов для продажи с аукциона с понижением на 80 процентов</t>
  </si>
  <si>
    <t>1959/2008</t>
  </si>
  <si>
    <t>1990/2006</t>
  </si>
  <si>
    <t>1989/2006</t>
  </si>
  <si>
    <t>ОАО "Булочная компания "Домочай", 212022, г. Могилев, ул. Космонавтов, 39а, тел. 766969, УНП 700036448</t>
  </si>
  <si>
    <t>/</t>
  </si>
  <si>
    <r>
      <t xml:space="preserve">ВСЕГО  ПО МОГИЛЕВСКОЙ ОБЛАСТИ: </t>
    </r>
    <r>
      <rPr>
        <b/>
        <sz val="18"/>
        <color indexed="9"/>
        <rFont val="Times New Roman"/>
        <family val="1"/>
      </rPr>
      <t>489/211</t>
    </r>
  </si>
  <si>
    <r>
      <t xml:space="preserve">ВСЕГО ПО АТЕ: </t>
    </r>
    <r>
      <rPr>
        <b/>
        <sz val="18"/>
        <color indexed="9"/>
        <rFont val="Times New Roman"/>
        <family val="1"/>
      </rPr>
      <t>453/181</t>
    </r>
  </si>
  <si>
    <r>
      <t xml:space="preserve">ВСЕГО: </t>
    </r>
    <r>
      <rPr>
        <b/>
        <sz val="18"/>
        <color indexed="9"/>
        <rFont val="Times New Roman"/>
        <family val="1"/>
      </rPr>
      <t>57/13</t>
    </r>
  </si>
  <si>
    <r>
      <t xml:space="preserve">Итого: </t>
    </r>
    <r>
      <rPr>
        <b/>
        <sz val="18"/>
        <color indexed="9"/>
        <rFont val="Times New Roman"/>
        <family val="1"/>
      </rPr>
      <t>3/3</t>
    </r>
  </si>
  <si>
    <r>
      <t xml:space="preserve">Итого: </t>
    </r>
    <r>
      <rPr>
        <b/>
        <sz val="18"/>
        <color indexed="9"/>
        <rFont val="Times New Roman"/>
        <family val="1"/>
      </rPr>
      <t>1/1</t>
    </r>
  </si>
  <si>
    <r>
      <t xml:space="preserve">Итого: </t>
    </r>
    <r>
      <rPr>
        <b/>
        <sz val="18"/>
        <color indexed="9"/>
        <rFont val="Times New Roman"/>
        <family val="1"/>
      </rPr>
      <t>2/2</t>
    </r>
  </si>
  <si>
    <r>
      <t xml:space="preserve">Итого: </t>
    </r>
    <r>
      <rPr>
        <b/>
        <sz val="18"/>
        <color indexed="9"/>
        <rFont val="Times New Roman"/>
        <family val="1"/>
      </rPr>
      <t>8/4</t>
    </r>
  </si>
  <si>
    <r>
      <t xml:space="preserve">Всего: </t>
    </r>
    <r>
      <rPr>
        <b/>
        <sz val="18"/>
        <color indexed="9"/>
        <rFont val="Times New Roman"/>
        <family val="1"/>
      </rPr>
      <t>27/20</t>
    </r>
  </si>
  <si>
    <r>
      <t>Итого:</t>
    </r>
    <r>
      <rPr>
        <b/>
        <sz val="18"/>
        <color indexed="9"/>
        <rFont val="Times New Roman"/>
        <family val="1"/>
      </rPr>
      <t xml:space="preserve"> 4/3</t>
    </r>
  </si>
  <si>
    <r>
      <t xml:space="preserve">Итого: </t>
    </r>
    <r>
      <rPr>
        <b/>
        <sz val="18"/>
        <color indexed="9"/>
        <rFont val="Times New Roman"/>
        <family val="1"/>
      </rPr>
      <t>6/6</t>
    </r>
  </si>
  <si>
    <r>
      <t xml:space="preserve">Итого: </t>
    </r>
    <r>
      <rPr>
        <b/>
        <sz val="18"/>
        <color indexed="9"/>
        <rFont val="Times New Roman"/>
        <family val="1"/>
      </rPr>
      <t>5/5</t>
    </r>
  </si>
  <si>
    <r>
      <t xml:space="preserve">Всего: </t>
    </r>
    <r>
      <rPr>
        <b/>
        <sz val="18"/>
        <color indexed="9"/>
        <rFont val="Times New Roman"/>
        <family val="1"/>
      </rPr>
      <t>9/9</t>
    </r>
  </si>
  <si>
    <r>
      <t>Итого:</t>
    </r>
    <r>
      <rPr>
        <b/>
        <sz val="18"/>
        <color indexed="9"/>
        <rFont val="Times New Roman"/>
        <family val="1"/>
      </rPr>
      <t xml:space="preserve"> 4/4</t>
    </r>
  </si>
  <si>
    <r>
      <t xml:space="preserve">ВСЕГО: </t>
    </r>
    <r>
      <rPr>
        <b/>
        <sz val="18"/>
        <color indexed="9"/>
        <rFont val="Times New Roman"/>
        <family val="1"/>
      </rPr>
      <t>30/11</t>
    </r>
  </si>
  <si>
    <r>
      <t xml:space="preserve">Итого: </t>
    </r>
    <r>
      <rPr>
        <b/>
        <sz val="18"/>
        <color indexed="9"/>
        <rFont val="Times New Roman"/>
        <family val="1"/>
      </rPr>
      <t>13/10</t>
    </r>
  </si>
  <si>
    <r>
      <t xml:space="preserve">Всего: </t>
    </r>
    <r>
      <rPr>
        <b/>
        <sz val="18"/>
        <color indexed="9"/>
        <rFont val="Times New Roman"/>
        <family val="1"/>
      </rPr>
      <t>42/35</t>
    </r>
  </si>
  <si>
    <r>
      <t xml:space="preserve">Итого: </t>
    </r>
    <r>
      <rPr>
        <b/>
        <sz val="18"/>
        <color indexed="9"/>
        <rFont val="Times New Roman"/>
        <family val="1"/>
      </rPr>
      <t>4/4</t>
    </r>
  </si>
  <si>
    <r>
      <t>Итого:</t>
    </r>
    <r>
      <rPr>
        <b/>
        <sz val="18"/>
        <color indexed="9"/>
        <rFont val="Times New Roman"/>
        <family val="1"/>
      </rPr>
      <t xml:space="preserve"> 2/2</t>
    </r>
  </si>
  <si>
    <r>
      <t xml:space="preserve">Всего: </t>
    </r>
    <r>
      <rPr>
        <b/>
        <sz val="18"/>
        <color indexed="9"/>
        <rFont val="Times New Roman"/>
        <family val="1"/>
      </rPr>
      <t>5/5</t>
    </r>
  </si>
  <si>
    <r>
      <t xml:space="preserve">Всего: </t>
    </r>
    <r>
      <rPr>
        <b/>
        <sz val="18"/>
        <color indexed="9"/>
        <rFont val="Times New Roman"/>
        <family val="1"/>
      </rPr>
      <t>2/2</t>
    </r>
  </si>
  <si>
    <r>
      <t xml:space="preserve">Всего: </t>
    </r>
    <r>
      <rPr>
        <b/>
        <sz val="18"/>
        <color indexed="9"/>
        <rFont val="Times New Roman"/>
        <family val="1"/>
      </rPr>
      <t>1/1</t>
    </r>
  </si>
  <si>
    <r>
      <t>Итого:</t>
    </r>
    <r>
      <rPr>
        <b/>
        <sz val="18"/>
        <color indexed="9"/>
        <rFont val="Times New Roman"/>
        <family val="1"/>
      </rPr>
      <t xml:space="preserve"> 1/1</t>
    </r>
  </si>
  <si>
    <r>
      <t>Всего:</t>
    </r>
    <r>
      <rPr>
        <b/>
        <sz val="18"/>
        <color indexed="9"/>
        <rFont val="Times New Roman"/>
        <family val="1"/>
      </rPr>
      <t xml:space="preserve"> 8/8</t>
    </r>
  </si>
  <si>
    <r>
      <t xml:space="preserve">Всего: </t>
    </r>
    <r>
      <rPr>
        <b/>
        <sz val="18"/>
        <color indexed="9"/>
        <rFont val="Times New Roman"/>
        <family val="1"/>
      </rPr>
      <t>35/16</t>
    </r>
  </si>
  <si>
    <r>
      <t>Итого:</t>
    </r>
    <r>
      <rPr>
        <b/>
        <sz val="18"/>
        <color indexed="9"/>
        <rFont val="Times New Roman"/>
        <family val="1"/>
      </rPr>
      <t xml:space="preserve"> 5/3</t>
    </r>
  </si>
  <si>
    <r>
      <t xml:space="preserve">Итого: </t>
    </r>
    <r>
      <rPr>
        <b/>
        <sz val="18"/>
        <color indexed="9"/>
        <rFont val="Times New Roman"/>
        <family val="1"/>
      </rPr>
      <t>20/10</t>
    </r>
  </si>
  <si>
    <r>
      <t xml:space="preserve">Итого: </t>
    </r>
    <r>
      <rPr>
        <b/>
        <sz val="18"/>
        <color indexed="9"/>
        <rFont val="Times New Roman"/>
        <family val="1"/>
      </rPr>
      <t>3/1</t>
    </r>
  </si>
  <si>
    <r>
      <t xml:space="preserve">Всего: </t>
    </r>
    <r>
      <rPr>
        <b/>
        <sz val="18"/>
        <color indexed="9"/>
        <rFont val="Times New Roman"/>
        <family val="1"/>
      </rPr>
      <t>50/16</t>
    </r>
  </si>
  <si>
    <r>
      <t xml:space="preserve">Итого: </t>
    </r>
    <r>
      <rPr>
        <b/>
        <sz val="18"/>
        <color indexed="9"/>
        <rFont val="Times New Roman"/>
        <family val="1"/>
      </rPr>
      <t>7/5</t>
    </r>
  </si>
  <si>
    <r>
      <t xml:space="preserve">Всего: </t>
    </r>
    <r>
      <rPr>
        <b/>
        <sz val="18"/>
        <color indexed="9"/>
        <rFont val="Times New Roman"/>
        <family val="1"/>
      </rPr>
      <t>47/5</t>
    </r>
  </si>
  <si>
    <r>
      <t xml:space="preserve">Итого: </t>
    </r>
    <r>
      <rPr>
        <b/>
        <sz val="18"/>
        <color indexed="9"/>
        <rFont val="Times New Roman"/>
        <family val="1"/>
      </rPr>
      <t>16/4</t>
    </r>
  </si>
  <si>
    <r>
      <t xml:space="preserve">ВСЕГО: </t>
    </r>
    <r>
      <rPr>
        <b/>
        <sz val="18"/>
        <color indexed="9"/>
        <rFont val="Times New Roman"/>
        <family val="1"/>
      </rPr>
      <t>8/2</t>
    </r>
  </si>
  <si>
    <r>
      <t xml:space="preserve">Всего по органам управления: </t>
    </r>
    <r>
      <rPr>
        <b/>
        <sz val="18"/>
        <color indexed="9"/>
        <rFont val="Times New Roman"/>
        <family val="1"/>
      </rPr>
      <t>30/23</t>
    </r>
  </si>
  <si>
    <r>
      <t xml:space="preserve">ВСЕГО: </t>
    </r>
    <r>
      <rPr>
        <b/>
        <sz val="18"/>
        <color indexed="9"/>
        <rFont val="Times New Roman"/>
        <family val="1"/>
      </rPr>
      <t>2/2</t>
    </r>
  </si>
  <si>
    <r>
      <t xml:space="preserve">Всего: </t>
    </r>
    <r>
      <rPr>
        <b/>
        <sz val="18"/>
        <color indexed="9"/>
        <rFont val="Times New Roman"/>
        <family val="1"/>
      </rPr>
      <t>8/2</t>
    </r>
  </si>
  <si>
    <r>
      <t xml:space="preserve">Всего: </t>
    </r>
    <r>
      <rPr>
        <b/>
        <sz val="18"/>
        <color indexed="9"/>
        <rFont val="Times New Roman"/>
        <family val="1"/>
      </rPr>
      <t>17/17</t>
    </r>
  </si>
  <si>
    <r>
      <t xml:space="preserve">Итого: </t>
    </r>
    <r>
      <rPr>
        <b/>
        <sz val="18"/>
        <color indexed="9"/>
        <rFont val="Times New Roman"/>
        <family val="1"/>
      </rPr>
      <t>13/13</t>
    </r>
  </si>
  <si>
    <r>
      <t>Итого:</t>
    </r>
    <r>
      <rPr>
        <b/>
        <sz val="18"/>
        <color indexed="9"/>
        <rFont val="Times New Roman"/>
        <family val="1"/>
      </rPr>
      <t xml:space="preserve"> 3/3</t>
    </r>
  </si>
  <si>
    <t>Дата составления отчета</t>
  </si>
  <si>
    <t>20.04.2021 г.</t>
  </si>
  <si>
    <t>продажа, 2021</t>
  </si>
  <si>
    <t>ОАО "ЧерневкаАгро", 213984, Могилевская область, аг. Черневка, ул. Школьная, 4а, т.80248 70469, УНП 700085956</t>
  </si>
  <si>
    <t>Здание бывшей конторы, инв.номер 60, Дрибинский район, аг. Черневка</t>
  </si>
  <si>
    <t>1986/12.2010</t>
  </si>
  <si>
    <t>аренда, 2 кв. 2021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</si>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</sst>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\,##0.00"/>
    <numFmt numFmtId="166" formatCode="#.00"/>
    <numFmt numFmtId="167" formatCode="\$#.00"/>
    <numFmt numFmtId="168" formatCode="#."/>
    <numFmt numFmtId="169" formatCode="%#.00"/>
    <numFmt numFmtId="170" formatCode="#,##0.0"/>
    <numFmt numFmtId="171" formatCode="0.0%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_-* #,##0.00\ _₽_-;\-* #,##0.00\ _₽_-;_-* &quot;-&quot;??\ _₽_-;_-@_-"/>
    <numFmt numFmtId="179" formatCode=";;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Times New Roman"/>
      <family val="1"/>
    </font>
    <font>
      <u val="single"/>
      <sz val="6.0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18"/>
      <color indexed="10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0"/>
      <name val="Times New Roman"/>
      <family val="1"/>
    </font>
    <font>
      <sz val="18"/>
      <color rgb="FFFF0000"/>
      <name val="Times New Roman"/>
      <family val="1"/>
    </font>
    <font>
      <sz val="18"/>
      <color theme="0"/>
      <name val="Times New Roman"/>
      <family val="1"/>
    </font>
    <font>
      <sz val="2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>
      <alignment horizontal="left"/>
      <protection/>
    </xf>
    <xf numFmtId="0" fontId="28" fillId="3" borderId="0">
      <alignment horizontal="left"/>
      <protection/>
    </xf>
    <xf numFmtId="0" fontId="12" fillId="4" borderId="0">
      <alignment horizontal="left"/>
      <protection/>
    </xf>
    <xf numFmtId="0" fontId="28" fillId="5" borderId="0">
      <alignment horizontal="left"/>
      <protection/>
    </xf>
    <xf numFmtId="0" fontId="28" fillId="6" borderId="0">
      <alignment horizontal="left"/>
      <protection/>
    </xf>
    <xf numFmtId="0" fontId="29" fillId="7" borderId="0">
      <alignment horizontal="left"/>
      <protection/>
    </xf>
    <xf numFmtId="179" fontId="28" fillId="0" borderId="0">
      <alignment horizontal="left"/>
      <protection/>
    </xf>
    <xf numFmtId="179" fontId="30" fillId="0" borderId="0">
      <alignment horizontal="left"/>
      <protection/>
    </xf>
    <xf numFmtId="0" fontId="28" fillId="6" borderId="0">
      <alignment/>
      <protection/>
    </xf>
    <xf numFmtId="179" fontId="28" fillId="0" borderId="0">
      <alignment/>
      <protection/>
    </xf>
    <xf numFmtId="179" fontId="30" fillId="0" borderId="0">
      <alignment/>
      <protection/>
    </xf>
    <xf numFmtId="49" fontId="28" fillId="2" borderId="0">
      <alignment horizontal="left"/>
      <protection/>
    </xf>
    <xf numFmtId="49" fontId="28" fillId="3" borderId="0">
      <alignment horizontal="left"/>
      <protection/>
    </xf>
    <xf numFmtId="49" fontId="29" fillId="4" borderId="0">
      <alignment horizontal="left"/>
      <protection/>
    </xf>
    <xf numFmtId="3" fontId="3" fillId="8" borderId="1">
      <alignment/>
      <protection/>
    </xf>
    <xf numFmtId="0" fontId="28" fillId="5" borderId="0">
      <alignment horizontal="left"/>
      <protection/>
    </xf>
    <xf numFmtId="49" fontId="28" fillId="5" borderId="0">
      <alignment horizontal="left"/>
      <protection/>
    </xf>
    <xf numFmtId="49" fontId="28" fillId="6" borderId="0">
      <alignment horizontal="left"/>
      <protection/>
    </xf>
    <xf numFmtId="49" fontId="29" fillId="7" borderId="0">
      <alignment horizontal="left"/>
      <protection/>
    </xf>
    <xf numFmtId="165" fontId="5" fillId="0" borderId="0">
      <alignment/>
      <protection locked="0"/>
    </xf>
    <xf numFmtId="165" fontId="5" fillId="0" borderId="0">
      <alignment/>
      <protection locked="0"/>
    </xf>
    <xf numFmtId="166" fontId="5" fillId="0" borderId="0">
      <alignment/>
      <protection locked="0"/>
    </xf>
    <xf numFmtId="166" fontId="5" fillId="0" borderId="0">
      <alignment/>
      <protection locked="0"/>
    </xf>
    <xf numFmtId="167" fontId="5" fillId="0" borderId="0">
      <alignment/>
      <protection locked="0"/>
    </xf>
    <xf numFmtId="167" fontId="5" fillId="0" borderId="0">
      <alignment/>
      <protection locked="0"/>
    </xf>
    <xf numFmtId="168" fontId="5" fillId="0" borderId="2">
      <alignment/>
      <protection locked="0"/>
    </xf>
    <xf numFmtId="168" fontId="5" fillId="0" borderId="2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6" borderId="0" applyNumberFormat="0" applyBorder="0" applyAlignment="0" applyProtection="0"/>
    <xf numFmtId="0" fontId="0" fillId="28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32" borderId="0" applyNumberFormat="0" applyBorder="0" applyAlignment="0" applyProtection="0"/>
    <xf numFmtId="0" fontId="37" fillId="33" borderId="0" applyNumberFormat="0" applyBorder="0" applyAlignment="0" applyProtection="0"/>
    <xf numFmtId="0" fontId="12" fillId="24" borderId="0" applyNumberFormat="0" applyBorder="0" applyAlignment="0" applyProtection="0"/>
    <xf numFmtId="0" fontId="37" fillId="34" borderId="0" applyNumberFormat="0" applyBorder="0" applyAlignment="0" applyProtection="0"/>
    <xf numFmtId="0" fontId="12" fillId="26" borderId="0" applyNumberFormat="0" applyBorder="0" applyAlignment="0" applyProtection="0"/>
    <xf numFmtId="0" fontId="37" fillId="35" borderId="0" applyNumberFormat="0" applyBorder="0" applyAlignment="0" applyProtection="0"/>
    <xf numFmtId="0" fontId="12" fillId="36" borderId="0" applyNumberFormat="0" applyBorder="0" applyAlignment="0" applyProtection="0"/>
    <xf numFmtId="0" fontId="37" fillId="37" borderId="0" applyNumberFormat="0" applyBorder="0" applyAlignment="0" applyProtection="0"/>
    <xf numFmtId="0" fontId="12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37" fillId="43" borderId="0" applyNumberFormat="0" applyBorder="0" applyAlignment="0" applyProtection="0"/>
    <xf numFmtId="0" fontId="12" fillId="44" borderId="0" applyNumberFormat="0" applyBorder="0" applyAlignment="0" applyProtection="0"/>
    <xf numFmtId="0" fontId="37" fillId="45" borderId="0" applyNumberFormat="0" applyBorder="0" applyAlignment="0" applyProtection="0"/>
    <xf numFmtId="0" fontId="12" fillId="46" borderId="0" applyNumberFormat="0" applyBorder="0" applyAlignment="0" applyProtection="0"/>
    <xf numFmtId="0" fontId="37" fillId="47" borderId="0" applyNumberFormat="0" applyBorder="0" applyAlignment="0" applyProtection="0"/>
    <xf numFmtId="0" fontId="12" fillId="36" borderId="0" applyNumberFormat="0" applyBorder="0" applyAlignment="0" applyProtection="0"/>
    <xf numFmtId="0" fontId="37" fillId="48" borderId="0" applyNumberFormat="0" applyBorder="0" applyAlignment="0" applyProtection="0"/>
    <xf numFmtId="0" fontId="12" fillId="38" borderId="0" applyNumberFormat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38" fillId="51" borderId="3" applyNumberFormat="0" applyAlignment="0" applyProtection="0"/>
    <xf numFmtId="0" fontId="13" fillId="20" borderId="4" applyNumberFormat="0" applyAlignment="0" applyProtection="0"/>
    <xf numFmtId="0" fontId="39" fillId="52" borderId="5" applyNumberFormat="0" applyAlignment="0" applyProtection="0"/>
    <xf numFmtId="0" fontId="14" fillId="2" borderId="6" applyNumberFormat="0" applyAlignment="0" applyProtection="0"/>
    <xf numFmtId="0" fontId="40" fillId="52" borderId="3" applyNumberFormat="0" applyAlignment="0" applyProtection="0"/>
    <xf numFmtId="0" fontId="15" fillId="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53" borderId="15" applyNumberFormat="0" applyAlignment="0" applyProtection="0"/>
    <xf numFmtId="0" fontId="20" fillId="3" borderId="16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22" fillId="5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56" borderId="0" applyNumberFormat="0" applyBorder="0" applyAlignment="0" applyProtection="0"/>
    <xf numFmtId="0" fontId="23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7" borderId="17" applyNumberFormat="0" applyFont="0" applyAlignment="0" applyProtection="0"/>
    <xf numFmtId="0" fontId="2" fillId="58" borderId="18" applyNumberFormat="0" applyFont="0" applyAlignment="0" applyProtection="0"/>
    <xf numFmtId="9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25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5" fillId="59" borderId="0" applyNumberFormat="0" applyBorder="0" applyAlignment="0" applyProtection="0"/>
    <xf numFmtId="0" fontId="27" fillId="14" borderId="0" applyNumberFormat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</cellStyleXfs>
  <cellXfs count="188">
    <xf numFmtId="0" fontId="0" fillId="0" borderId="0" xfId="0" applyFont="1" applyAlignment="1">
      <alignment/>
    </xf>
    <xf numFmtId="2" fontId="56" fillId="0" borderId="21" xfId="0" applyNumberFormat="1" applyFont="1" applyFill="1" applyBorder="1" applyAlignment="1" applyProtection="1">
      <alignment horizontal="left" vertical="top" wrapText="1"/>
      <protection locked="0"/>
    </xf>
    <xf numFmtId="0" fontId="56" fillId="0" borderId="21" xfId="0" applyNumberFormat="1" applyFont="1" applyFill="1" applyBorder="1" applyAlignment="1" applyProtection="1">
      <alignment horizontal="left" vertical="top" wrapText="1"/>
      <protection locked="0"/>
    </xf>
    <xf numFmtId="0" fontId="57" fillId="0" borderId="21" xfId="0" applyFont="1" applyFill="1" applyBorder="1" applyAlignment="1" applyProtection="1">
      <alignment horizontal="left" vertical="top" wrapText="1"/>
      <protection locked="0"/>
    </xf>
    <xf numFmtId="2" fontId="57" fillId="0" borderId="21" xfId="0" applyNumberFormat="1" applyFont="1" applyFill="1" applyBorder="1" applyAlignment="1" applyProtection="1">
      <alignment horizontal="left" vertical="top" wrapText="1"/>
      <protection locked="0"/>
    </xf>
    <xf numFmtId="0" fontId="58" fillId="0" borderId="21" xfId="0" applyFont="1" applyFill="1" applyBorder="1" applyAlignment="1" applyProtection="1">
      <alignment horizontal="left" vertical="top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1" xfId="0" applyNumberFormat="1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2" fontId="7" fillId="0" borderId="21" xfId="0" applyNumberFormat="1" applyFont="1" applyFill="1" applyBorder="1" applyAlignment="1" applyProtection="1">
      <alignment horizontal="left" vertical="top" wrapText="1"/>
      <protection locked="0"/>
    </xf>
    <xf numFmtId="0" fontId="59" fillId="0" borderId="21" xfId="0" applyFont="1" applyFill="1" applyBorder="1" applyAlignment="1" applyProtection="1">
      <alignment horizontal="left" vertical="top"/>
      <protection locked="0"/>
    </xf>
    <xf numFmtId="0" fontId="10" fillId="0" borderId="21" xfId="0" applyNumberFormat="1" applyFont="1" applyFill="1" applyBorder="1" applyAlignment="1" applyProtection="1">
      <alignment horizontal="left" vertical="top" wrapText="1"/>
      <protection locked="0"/>
    </xf>
    <xf numFmtId="0" fontId="60" fillId="0" borderId="21" xfId="0" applyNumberFormat="1" applyFont="1" applyFill="1" applyBorder="1" applyAlignment="1" applyProtection="1">
      <alignment horizontal="left" vertical="top" wrapText="1"/>
      <protection locked="0"/>
    </xf>
    <xf numFmtId="2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2" fontId="11" fillId="0" borderId="21" xfId="0" applyNumberFormat="1" applyFont="1" applyFill="1" applyBorder="1" applyAlignment="1" applyProtection="1">
      <alignment horizontal="left" vertical="top" wrapText="1"/>
      <protection locked="0"/>
    </xf>
    <xf numFmtId="0" fontId="10" fillId="0" borderId="22" xfId="0" applyFont="1" applyFill="1" applyBorder="1" applyAlignment="1" applyProtection="1">
      <alignment horizontal="left" vertical="top" wrapText="1"/>
      <protection locked="0"/>
    </xf>
    <xf numFmtId="2" fontId="10" fillId="0" borderId="21" xfId="0" applyNumberFormat="1" applyFont="1" applyFill="1" applyBorder="1" applyAlignment="1" applyProtection="1">
      <alignment horizontal="left" vertical="top" wrapText="1"/>
      <protection locked="0"/>
    </xf>
    <xf numFmtId="0" fontId="57" fillId="0" borderId="21" xfId="0" applyNumberFormat="1" applyFont="1" applyFill="1" applyBorder="1" applyAlignment="1" applyProtection="1">
      <alignment horizontal="left" vertical="top" wrapText="1"/>
      <protection locked="0"/>
    </xf>
    <xf numFmtId="16" fontId="56" fillId="0" borderId="21" xfId="0" applyNumberFormat="1" applyFont="1" applyFill="1" applyBorder="1" applyAlignment="1" applyProtection="1">
      <alignment horizontal="left" vertical="top" wrapText="1"/>
      <protection locked="0"/>
    </xf>
    <xf numFmtId="16" fontId="11" fillId="0" borderId="21" xfId="0" applyNumberFormat="1" applyFont="1" applyFill="1" applyBorder="1" applyAlignment="1" applyProtection="1">
      <alignment horizontal="left" vertical="top" wrapText="1"/>
      <protection locked="0"/>
    </xf>
    <xf numFmtId="0" fontId="10" fillId="0" borderId="21" xfId="0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49" fontId="10" fillId="0" borderId="21" xfId="0" applyNumberFormat="1" applyFont="1" applyFill="1" applyBorder="1" applyAlignment="1" applyProtection="1">
      <alignment horizontal="left" vertical="top" wrapText="1"/>
      <protection locked="0"/>
    </xf>
    <xf numFmtId="0" fontId="61" fillId="0" borderId="21" xfId="0" applyFont="1" applyFill="1" applyBorder="1" applyAlignment="1" applyProtection="1">
      <alignment horizontal="left" vertical="top" wrapText="1"/>
      <protection locked="0"/>
    </xf>
    <xf numFmtId="0" fontId="57" fillId="0" borderId="22" xfId="0" applyFont="1" applyFill="1" applyBorder="1" applyAlignment="1" applyProtection="1">
      <alignment horizontal="left" vertical="top" wrapText="1"/>
      <protection locked="0"/>
    </xf>
    <xf numFmtId="16" fontId="57" fillId="0" borderId="24" xfId="0" applyNumberFormat="1" applyFont="1" applyFill="1" applyBorder="1" applyAlignment="1" applyProtection="1">
      <alignment horizontal="left" vertical="top" wrapText="1"/>
      <protection locked="0"/>
    </xf>
    <xf numFmtId="0" fontId="58" fillId="0" borderId="21" xfId="0" applyFont="1" applyFill="1" applyBorder="1" applyAlignment="1" applyProtection="1">
      <alignment horizontal="left" vertical="top" wrapText="1"/>
      <protection locked="0"/>
    </xf>
    <xf numFmtId="2" fontId="8" fillId="0" borderId="21" xfId="0" applyNumberFormat="1" applyFont="1" applyFill="1" applyBorder="1" applyAlignment="1" applyProtection="1">
      <alignment horizontal="left" vertical="top" wrapText="1"/>
      <protection/>
    </xf>
    <xf numFmtId="0" fontId="58" fillId="0" borderId="21" xfId="0" applyFont="1" applyFill="1" applyBorder="1" applyAlignment="1" applyProtection="1">
      <alignment horizontal="left" vertical="top"/>
      <protection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2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1" xfId="0" applyFont="1" applyFill="1" applyBorder="1" applyAlignment="1" applyProtection="1">
      <alignment horizontal="left" vertical="top"/>
      <protection locked="0"/>
    </xf>
    <xf numFmtId="0" fontId="10" fillId="0" borderId="21" xfId="0" applyFont="1" applyFill="1" applyBorder="1" applyAlignment="1" applyProtection="1">
      <alignment horizontal="left" vertical="top"/>
      <protection locked="0"/>
    </xf>
    <xf numFmtId="49" fontId="11" fillId="0" borderId="21" xfId="0" applyNumberFormat="1" applyFont="1" applyFill="1" applyBorder="1" applyAlignment="1" applyProtection="1">
      <alignment horizontal="left" vertical="top" wrapText="1"/>
      <protection locked="0"/>
    </xf>
    <xf numFmtId="164" fontId="8" fillId="0" borderId="23" xfId="0" applyNumberFormat="1" applyFont="1" applyFill="1" applyBorder="1" applyAlignment="1" applyProtection="1">
      <alignment horizontal="left" vertical="top" wrapText="1"/>
      <protection/>
    </xf>
    <xf numFmtId="0" fontId="56" fillId="0" borderId="21" xfId="0" applyFont="1" applyFill="1" applyBorder="1" applyAlignment="1" applyProtection="1">
      <alignment horizontal="center" vertical="top" wrapText="1"/>
      <protection locked="0"/>
    </xf>
    <xf numFmtId="0" fontId="56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164" fontId="8" fillId="0" borderId="24" xfId="0" applyNumberFormat="1" applyFont="1" applyFill="1" applyBorder="1" applyAlignment="1" applyProtection="1">
      <alignment horizontal="right" vertical="top" wrapText="1"/>
      <protection/>
    </xf>
    <xf numFmtId="0" fontId="10" fillId="0" borderId="26" xfId="0" applyNumberFormat="1" applyFont="1" applyFill="1" applyBorder="1" applyAlignment="1" applyProtection="1">
      <alignment horizontal="left" vertical="top" wrapText="1"/>
      <protection locked="0"/>
    </xf>
    <xf numFmtId="164" fontId="58" fillId="0" borderId="24" xfId="0" applyNumberFormat="1" applyFont="1" applyFill="1" applyBorder="1" applyAlignment="1" applyProtection="1">
      <alignment horizontal="right" vertical="top" wrapText="1"/>
      <protection locked="0"/>
    </xf>
    <xf numFmtId="164" fontId="58" fillId="0" borderId="23" xfId="0" applyNumberFormat="1" applyFont="1" applyFill="1" applyBorder="1" applyAlignment="1" applyProtection="1">
      <alignment horizontal="left" vertical="top" wrapText="1"/>
      <protection locked="0"/>
    </xf>
    <xf numFmtId="164" fontId="58" fillId="0" borderId="26" xfId="0" applyNumberFormat="1" applyFont="1" applyFill="1" applyBorder="1" applyAlignment="1" applyProtection="1">
      <alignment horizontal="left" vertical="top" wrapText="1"/>
      <protection locked="0"/>
    </xf>
    <xf numFmtId="164" fontId="58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9" fillId="0" borderId="24" xfId="0" applyNumberFormat="1" applyFont="1" applyFill="1" applyBorder="1" applyAlignment="1" applyProtection="1">
      <alignment horizontal="right" vertical="top" wrapText="1"/>
      <protection locked="0"/>
    </xf>
    <xf numFmtId="164" fontId="59" fillId="0" borderId="23" xfId="0" applyNumberFormat="1" applyFont="1" applyFill="1" applyBorder="1" applyAlignment="1" applyProtection="1">
      <alignment horizontal="left" vertical="top" wrapText="1"/>
      <protection locked="0"/>
    </xf>
    <xf numFmtId="164" fontId="59" fillId="0" borderId="26" xfId="0" applyNumberFormat="1" applyFont="1" applyFill="1" applyBorder="1" applyAlignment="1" applyProtection="1">
      <alignment horizontal="left" vertical="top" wrapText="1"/>
      <protection locked="0"/>
    </xf>
    <xf numFmtId="164" fontId="59" fillId="0" borderId="27" xfId="0" applyNumberFormat="1" applyFont="1" applyFill="1" applyBorder="1" applyAlignment="1" applyProtection="1">
      <alignment horizontal="right" vertical="top" wrapText="1"/>
      <protection locked="0"/>
    </xf>
    <xf numFmtId="164" fontId="59" fillId="0" borderId="28" xfId="0" applyNumberFormat="1" applyFont="1" applyFill="1" applyBorder="1" applyAlignment="1" applyProtection="1">
      <alignment horizontal="left" vertical="top" wrapText="1"/>
      <protection locked="0"/>
    </xf>
    <xf numFmtId="164" fontId="59" fillId="0" borderId="29" xfId="0" applyNumberFormat="1" applyFont="1" applyFill="1" applyBorder="1" applyAlignment="1" applyProtection="1">
      <alignment horizontal="left" vertical="top" wrapText="1"/>
      <protection locked="0"/>
    </xf>
    <xf numFmtId="164" fontId="58" fillId="0" borderId="27" xfId="0" applyNumberFormat="1" applyFont="1" applyFill="1" applyBorder="1" applyAlignment="1" applyProtection="1">
      <alignment horizontal="left" vertical="top" wrapText="1"/>
      <protection locked="0"/>
    </xf>
    <xf numFmtId="164" fontId="58" fillId="0" borderId="28" xfId="0" applyNumberFormat="1" applyFont="1" applyFill="1" applyBorder="1" applyAlignment="1" applyProtection="1">
      <alignment horizontal="left" vertical="top" wrapText="1"/>
      <protection locked="0"/>
    </xf>
    <xf numFmtId="164" fontId="58" fillId="0" borderId="29" xfId="0" applyNumberFormat="1" applyFont="1" applyFill="1" applyBorder="1" applyAlignment="1" applyProtection="1">
      <alignment horizontal="left" vertical="top" wrapText="1"/>
      <protection locked="0"/>
    </xf>
    <xf numFmtId="2" fontId="57" fillId="0" borderId="22" xfId="0" applyNumberFormat="1" applyFont="1" applyFill="1" applyBorder="1" applyAlignment="1" applyProtection="1">
      <alignment horizontal="left" vertical="top" wrapText="1"/>
      <protection locked="0"/>
    </xf>
    <xf numFmtId="0" fontId="58" fillId="0" borderId="25" xfId="0" applyFont="1" applyFill="1" applyBorder="1" applyAlignment="1" applyProtection="1">
      <alignment horizontal="left" vertical="top"/>
      <protection locked="0"/>
    </xf>
    <xf numFmtId="2" fontId="10" fillId="0" borderId="22" xfId="0" applyNumberFormat="1" applyFont="1" applyFill="1" applyBorder="1" applyAlignment="1" applyProtection="1">
      <alignment horizontal="left" vertical="top" wrapText="1"/>
      <protection locked="0"/>
    </xf>
    <xf numFmtId="0" fontId="10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horizontal="left" vertical="top" wrapText="1"/>
      <protection/>
    </xf>
    <xf numFmtId="0" fontId="57" fillId="0" borderId="21" xfId="0" applyFont="1" applyFill="1" applyBorder="1" applyAlignment="1" applyProtection="1">
      <alignment horizontal="left" vertical="top" wrapText="1"/>
      <protection/>
    </xf>
    <xf numFmtId="164" fontId="58" fillId="0" borderId="27" xfId="0" applyNumberFormat="1" applyFont="1" applyFill="1" applyBorder="1" applyAlignment="1" applyProtection="1">
      <alignment horizontal="right" vertical="top" wrapText="1"/>
      <protection locked="0"/>
    </xf>
    <xf numFmtId="0" fontId="56" fillId="0" borderId="24" xfId="0" applyFont="1" applyFill="1" applyBorder="1" applyAlignment="1" applyProtection="1">
      <alignment horizontal="left" vertical="top" wrapText="1"/>
      <protection locked="0"/>
    </xf>
    <xf numFmtId="164" fontId="58" fillId="0" borderId="0" xfId="0" applyNumberFormat="1" applyFont="1" applyFill="1" applyBorder="1" applyAlignment="1" applyProtection="1">
      <alignment horizontal="left" vertical="top" wrapText="1"/>
      <protection locked="0"/>
    </xf>
    <xf numFmtId="164" fontId="58" fillId="0" borderId="23" xfId="0" applyNumberFormat="1" applyFont="1" applyFill="1" applyBorder="1" applyAlignment="1" applyProtection="1">
      <alignment horizontal="right" vertical="top" wrapText="1"/>
      <protection locked="0"/>
    </xf>
    <xf numFmtId="2" fontId="11" fillId="0" borderId="26" xfId="0" applyNumberFormat="1" applyFont="1" applyFill="1" applyBorder="1" applyAlignment="1" applyProtection="1">
      <alignment horizontal="left" vertical="top" wrapText="1"/>
      <protection locked="0"/>
    </xf>
    <xf numFmtId="0" fontId="59" fillId="0" borderId="22" xfId="0" applyFont="1" applyFill="1" applyBorder="1" applyAlignment="1" applyProtection="1">
      <alignment horizontal="left" vertical="top"/>
      <protection locked="0"/>
    </xf>
    <xf numFmtId="164" fontId="59" fillId="0" borderId="0" xfId="0" applyNumberFormat="1" applyFont="1" applyFill="1" applyBorder="1" applyAlignment="1" applyProtection="1">
      <alignment horizontal="right" vertical="top" wrapText="1"/>
      <protection locked="0"/>
    </xf>
    <xf numFmtId="164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59" fillId="0" borderId="25" xfId="0" applyFont="1" applyFill="1" applyBorder="1" applyAlignment="1" applyProtection="1">
      <alignment horizontal="left" vertical="top"/>
      <protection locked="0"/>
    </xf>
    <xf numFmtId="16" fontId="57" fillId="0" borderId="21" xfId="0" applyNumberFormat="1" applyFont="1" applyFill="1" applyBorder="1" applyAlignment="1" applyProtection="1">
      <alignment horizontal="left" vertical="top" wrapText="1"/>
      <protection locked="0"/>
    </xf>
    <xf numFmtId="2" fontId="11" fillId="0" borderId="22" xfId="0" applyNumberFormat="1" applyFont="1" applyFill="1" applyBorder="1" applyAlignment="1" applyProtection="1">
      <alignment horizontal="left" vertical="top" wrapText="1"/>
      <protection locked="0"/>
    </xf>
    <xf numFmtId="164" fontId="59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5" xfId="0" applyFont="1" applyFill="1" applyBorder="1" applyAlignment="1" applyProtection="1">
      <alignment horizontal="left" vertical="top" wrapText="1"/>
      <protection locked="0"/>
    </xf>
    <xf numFmtId="0" fontId="56" fillId="0" borderId="22" xfId="0" applyFont="1" applyFill="1" applyBorder="1" applyAlignment="1" applyProtection="1">
      <alignment horizontal="left" vertical="top" wrapText="1"/>
      <protection locked="0"/>
    </xf>
    <xf numFmtId="0" fontId="56" fillId="0" borderId="21" xfId="0" applyFont="1" applyFill="1" applyBorder="1" applyAlignment="1" applyProtection="1">
      <alignment horizontal="left" vertical="top" wrapText="1"/>
      <protection locked="0"/>
    </xf>
    <xf numFmtId="0" fontId="59" fillId="0" borderId="21" xfId="0" applyFont="1" applyFill="1" applyBorder="1" applyAlignment="1" applyProtection="1">
      <alignment horizontal="left" vertical="top" wrapText="1"/>
      <protection locked="0"/>
    </xf>
    <xf numFmtId="0" fontId="56" fillId="0" borderId="25" xfId="0" applyFont="1" applyFill="1" applyBorder="1" applyAlignment="1" applyProtection="1">
      <alignment horizontal="left" vertical="top" wrapText="1"/>
      <protection locked="0"/>
    </xf>
    <xf numFmtId="0" fontId="59" fillId="0" borderId="21" xfId="0" applyFont="1" applyFill="1" applyBorder="1" applyAlignment="1" applyProtection="1">
      <alignment horizontal="center" vertical="top"/>
      <protection locked="0"/>
    </xf>
    <xf numFmtId="0" fontId="57" fillId="0" borderId="23" xfId="0" applyFont="1" applyFill="1" applyBorder="1" applyAlignment="1" applyProtection="1">
      <alignment vertical="top" wrapText="1"/>
      <protection locked="0"/>
    </xf>
    <xf numFmtId="0" fontId="62" fillId="0" borderId="21" xfId="0" applyFont="1" applyFill="1" applyBorder="1" applyAlignment="1" applyProtection="1">
      <alignment horizontal="left" vertical="top"/>
      <protection locked="0"/>
    </xf>
    <xf numFmtId="0" fontId="57" fillId="0" borderId="24" xfId="0" applyFont="1" applyFill="1" applyBorder="1" applyAlignment="1" applyProtection="1">
      <alignment vertical="top"/>
      <protection locked="0"/>
    </xf>
    <xf numFmtId="164" fontId="57" fillId="0" borderId="23" xfId="0" applyNumberFormat="1" applyFont="1" applyFill="1" applyBorder="1" applyAlignment="1" applyProtection="1">
      <alignment horizontal="right" vertical="top" wrapText="1"/>
      <protection locked="0"/>
    </xf>
    <xf numFmtId="164" fontId="57" fillId="0" borderId="23" xfId="0" applyNumberFormat="1" applyFont="1" applyFill="1" applyBorder="1" applyAlignment="1" applyProtection="1">
      <alignment vertical="top" wrapText="1"/>
      <protection locked="0"/>
    </xf>
    <xf numFmtId="0" fontId="57" fillId="0" borderId="26" xfId="0" applyFont="1" applyFill="1" applyBorder="1" applyAlignment="1" applyProtection="1">
      <alignment vertical="top" wrapText="1"/>
      <protection locked="0"/>
    </xf>
    <xf numFmtId="164" fontId="57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57" fillId="0" borderId="28" xfId="0" applyNumberFormat="1" applyFont="1" applyFill="1" applyBorder="1" applyAlignment="1" applyProtection="1">
      <alignment horizontal="left" vertical="top" wrapText="1"/>
      <protection locked="0"/>
    </xf>
    <xf numFmtId="2" fontId="57" fillId="0" borderId="28" xfId="0" applyNumberFormat="1" applyFont="1" applyFill="1" applyBorder="1" applyAlignment="1" applyProtection="1">
      <alignment horizontal="left" vertical="top" wrapText="1"/>
      <protection locked="0"/>
    </xf>
    <xf numFmtId="0" fontId="57" fillId="0" borderId="28" xfId="0" applyFont="1" applyFill="1" applyBorder="1" applyAlignment="1" applyProtection="1">
      <alignment horizontal="left" vertical="top" wrapText="1"/>
      <protection locked="0"/>
    </xf>
    <xf numFmtId="0" fontId="58" fillId="0" borderId="28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2" fontId="59" fillId="0" borderId="0" xfId="0" applyNumberFormat="1" applyFont="1" applyFill="1" applyBorder="1" applyAlignment="1" applyProtection="1">
      <alignment horizontal="left" vertical="top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164" fontId="59" fillId="0" borderId="0" xfId="0" applyNumberFormat="1" applyFont="1" applyFill="1" applyBorder="1" applyAlignment="1" applyProtection="1">
      <alignment horizontal="right" vertical="top"/>
      <protection locked="0"/>
    </xf>
    <xf numFmtId="164" fontId="59" fillId="0" borderId="0" xfId="0" applyNumberFormat="1" applyFont="1" applyFill="1" applyBorder="1" applyAlignment="1" applyProtection="1">
      <alignment horizontal="left" vertical="top"/>
      <protection locked="0"/>
    </xf>
    <xf numFmtId="2" fontId="63" fillId="0" borderId="0" xfId="0" applyNumberFormat="1" applyFont="1" applyFill="1" applyBorder="1" applyAlignment="1" applyProtection="1">
      <alignment horizontal="left" vertical="top"/>
      <protection locked="0"/>
    </xf>
    <xf numFmtId="164" fontId="63" fillId="0" borderId="0" xfId="0" applyNumberFormat="1" applyFont="1" applyFill="1" applyBorder="1" applyAlignment="1" applyProtection="1">
      <alignment horizontal="left" vertical="top"/>
      <protection locked="0"/>
    </xf>
    <xf numFmtId="164" fontId="59" fillId="0" borderId="21" xfId="0" applyNumberFormat="1" applyFont="1" applyFill="1" applyBorder="1" applyAlignment="1" applyProtection="1">
      <alignment horizontal="right" vertical="top"/>
      <protection locked="0"/>
    </xf>
    <xf numFmtId="164" fontId="59" fillId="0" borderId="21" xfId="0" applyNumberFormat="1" applyFont="1" applyFill="1" applyBorder="1" applyAlignment="1" applyProtection="1">
      <alignment horizontal="left" vertical="top"/>
      <protection locked="0"/>
    </xf>
    <xf numFmtId="164" fontId="59" fillId="0" borderId="25" xfId="0" applyNumberFormat="1" applyFont="1" applyFill="1" applyBorder="1" applyAlignment="1" applyProtection="1">
      <alignment horizontal="left" vertical="top"/>
      <protection locked="0"/>
    </xf>
    <xf numFmtId="2" fontId="59" fillId="0" borderId="25" xfId="0" applyNumberFormat="1" applyFont="1" applyFill="1" applyBorder="1" applyAlignment="1" applyProtection="1">
      <alignment horizontal="left" vertical="top"/>
      <protection locked="0"/>
    </xf>
    <xf numFmtId="2" fontId="59" fillId="0" borderId="21" xfId="0" applyNumberFormat="1" applyFont="1" applyFill="1" applyBorder="1" applyAlignment="1" applyProtection="1">
      <alignment horizontal="left" vertical="top"/>
      <protection locked="0"/>
    </xf>
    <xf numFmtId="0" fontId="57" fillId="0" borderId="26" xfId="0" applyFont="1" applyFill="1" applyBorder="1" applyAlignment="1" applyProtection="1">
      <alignment horizontal="center" vertical="top" wrapText="1"/>
      <protection locked="0"/>
    </xf>
    <xf numFmtId="0" fontId="56" fillId="0" borderId="21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6" xfId="0" applyFont="1" applyFill="1" applyBorder="1" applyAlignment="1" applyProtection="1">
      <alignment horizontal="center" vertical="top" wrapText="1"/>
      <protection locked="0"/>
    </xf>
    <xf numFmtId="0" fontId="57" fillId="0" borderId="24" xfId="0" applyFont="1" applyFill="1" applyBorder="1" applyAlignment="1" applyProtection="1">
      <alignment horizontal="left" vertical="top" wrapText="1"/>
      <protection locked="0"/>
    </xf>
    <xf numFmtId="0" fontId="57" fillId="0" borderId="23" xfId="0" applyFont="1" applyFill="1" applyBorder="1" applyAlignment="1" applyProtection="1">
      <alignment horizontal="left" vertical="top" wrapText="1"/>
      <protection locked="0"/>
    </xf>
    <xf numFmtId="0" fontId="57" fillId="0" borderId="26" xfId="0" applyFont="1" applyFill="1" applyBorder="1" applyAlignment="1" applyProtection="1">
      <alignment horizontal="left" vertical="top" wrapText="1"/>
      <protection locked="0"/>
    </xf>
    <xf numFmtId="0" fontId="59" fillId="0" borderId="22" xfId="0" applyFont="1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30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1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11" fillId="0" borderId="22" xfId="0" applyNumberFormat="1" applyFont="1" applyFill="1" applyBorder="1" applyAlignment="1" applyProtection="1">
      <alignment horizontal="left" vertical="top" wrapText="1"/>
      <protection locked="0"/>
    </xf>
    <xf numFmtId="0" fontId="11" fillId="0" borderId="30" xfId="0" applyNumberFormat="1" applyFont="1" applyFill="1" applyBorder="1" applyAlignment="1" applyProtection="1">
      <alignment horizontal="left" vertical="top" wrapText="1"/>
      <protection locked="0"/>
    </xf>
    <xf numFmtId="0" fontId="11" fillId="0" borderId="25" xfId="0" applyNumberFormat="1" applyFont="1" applyFill="1" applyBorder="1" applyAlignment="1" applyProtection="1">
      <alignment horizontal="left" vertical="top" wrapText="1"/>
      <protection locked="0"/>
    </xf>
    <xf numFmtId="0" fontId="56" fillId="0" borderId="30" xfId="0" applyFont="1" applyFill="1" applyBorder="1" applyAlignment="1" applyProtection="1">
      <alignment horizontal="left" vertical="top" wrapText="1"/>
      <protection locked="0"/>
    </xf>
    <xf numFmtId="0" fontId="56" fillId="0" borderId="25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 applyProtection="1">
      <alignment horizontal="center" vertical="top"/>
      <protection locked="0"/>
    </xf>
    <xf numFmtId="0" fontId="46" fillId="0" borderId="23" xfId="0" applyFont="1" applyFill="1" applyBorder="1" applyAlignment="1">
      <alignment horizontal="center" vertical="top"/>
    </xf>
    <xf numFmtId="0" fontId="46" fillId="0" borderId="26" xfId="0" applyFont="1" applyFill="1" applyBorder="1" applyAlignment="1">
      <alignment horizontal="center" vertical="top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23" xfId="0" applyFill="1" applyBorder="1" applyAlignment="1" applyProtection="1">
      <alignment horizontal="center" vertical="top"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26" xfId="0" applyFill="1" applyBorder="1" applyAlignment="1" applyProtection="1">
      <alignment horizontal="center" vertical="top" wrapText="1"/>
      <protection locked="0"/>
    </xf>
    <xf numFmtId="0" fontId="57" fillId="0" borderId="24" xfId="0" applyFont="1" applyFill="1" applyBorder="1" applyAlignment="1" applyProtection="1">
      <alignment horizontal="center" vertical="top" wrapText="1"/>
      <protection locked="0"/>
    </xf>
    <xf numFmtId="0" fontId="57" fillId="0" borderId="23" xfId="0" applyFont="1" applyFill="1" applyBorder="1" applyAlignment="1" applyProtection="1">
      <alignment horizontal="center" vertical="top"/>
      <protection locked="0"/>
    </xf>
    <xf numFmtId="0" fontId="57" fillId="0" borderId="26" xfId="0" applyFont="1" applyFill="1" applyBorder="1" applyAlignment="1" applyProtection="1">
      <alignment horizontal="center" vertical="top"/>
      <protection locked="0"/>
    </xf>
    <xf numFmtId="0" fontId="57" fillId="0" borderId="27" xfId="0" applyFont="1" applyFill="1" applyBorder="1" applyAlignment="1" applyProtection="1">
      <alignment horizontal="left" vertical="top" wrapText="1"/>
      <protection locked="0"/>
    </xf>
    <xf numFmtId="0" fontId="57" fillId="0" borderId="28" xfId="0" applyFont="1" applyFill="1" applyBorder="1" applyAlignment="1" applyProtection="1">
      <alignment horizontal="left" vertical="top" wrapText="1"/>
      <protection locked="0"/>
    </xf>
    <xf numFmtId="0" fontId="57" fillId="0" borderId="32" xfId="0" applyFont="1" applyFill="1" applyBorder="1" applyAlignment="1" applyProtection="1">
      <alignment horizontal="left" vertical="top" wrapText="1"/>
      <protection locked="0"/>
    </xf>
    <xf numFmtId="0" fontId="57" fillId="0" borderId="31" xfId="0" applyFont="1" applyFill="1" applyBorder="1" applyAlignment="1" applyProtection="1">
      <alignment horizontal="left" vertical="top" wrapText="1"/>
      <protection locked="0"/>
    </xf>
    <xf numFmtId="0" fontId="57" fillId="0" borderId="33" xfId="0" applyFont="1" applyFill="1" applyBorder="1" applyAlignment="1" applyProtection="1">
      <alignment horizontal="left" vertical="top" wrapText="1"/>
      <protection locked="0"/>
    </xf>
    <xf numFmtId="16" fontId="57" fillId="0" borderId="24" xfId="0" applyNumberFormat="1" applyFont="1" applyFill="1" applyBorder="1" applyAlignment="1" applyProtection="1">
      <alignment horizontal="center" vertical="top" wrapText="1"/>
      <protection locked="0"/>
    </xf>
    <xf numFmtId="16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" fontId="57" fillId="0" borderId="26" xfId="0" applyNumberFormat="1" applyFont="1" applyFill="1" applyBorder="1" applyAlignment="1" applyProtection="1">
      <alignment horizontal="center" vertical="top" wrapText="1"/>
      <protection locked="0"/>
    </xf>
    <xf numFmtId="0" fontId="57" fillId="0" borderId="23" xfId="0" applyFont="1" applyFill="1" applyBorder="1" applyAlignment="1" applyProtection="1">
      <alignment horizontal="center" vertical="top" wrapText="1"/>
      <protection locked="0"/>
    </xf>
    <xf numFmtId="0" fontId="57" fillId="0" borderId="26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6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top" wrapText="1"/>
      <protection locked="0"/>
    </xf>
    <xf numFmtId="0" fontId="56" fillId="0" borderId="21" xfId="0" applyFont="1" applyFill="1" applyBorder="1" applyAlignment="1" applyProtection="1">
      <alignment horizontal="left" vertical="top" wrapText="1"/>
      <protection locked="0"/>
    </xf>
    <xf numFmtId="0" fontId="59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57" fillId="0" borderId="24" xfId="0" applyFont="1" applyFill="1" applyBorder="1" applyAlignment="1" applyProtection="1">
      <alignment horizontal="center" vertical="top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28" fillId="0" borderId="30" xfId="0" applyFont="1" applyFill="1" applyBorder="1" applyAlignment="1" applyProtection="1">
      <alignment horizontal="left" vertical="top" wrapText="1"/>
      <protection locked="0"/>
    </xf>
    <xf numFmtId="0" fontId="28" fillId="0" borderId="25" xfId="0" applyFont="1" applyFill="1" applyBorder="1" applyAlignment="1" applyProtection="1">
      <alignment horizontal="left" vertical="top" wrapText="1"/>
      <protection locked="0"/>
    </xf>
    <xf numFmtId="0" fontId="57" fillId="0" borderId="24" xfId="0" applyNumberFormat="1" applyFont="1" applyFill="1" applyBorder="1" applyAlignment="1" applyProtection="1">
      <alignment horizontal="center"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7" fillId="0" borderId="26" xfId="0" applyNumberFormat="1" applyFont="1" applyFill="1" applyBorder="1" applyAlignment="1" applyProtection="1">
      <alignment horizontal="center" vertical="top" wrapText="1"/>
      <protection locked="0"/>
    </xf>
    <xf numFmtId="0" fontId="57" fillId="0" borderId="24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Fill="1" applyBorder="1" applyAlignment="1">
      <alignment horizontal="left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/>
      <protection locked="0"/>
    </xf>
    <xf numFmtId="1" fontId="56" fillId="0" borderId="24" xfId="0" applyNumberFormat="1" applyFont="1" applyFill="1" applyBorder="1" applyAlignment="1" applyProtection="1">
      <alignment horizontal="center" vertical="top" wrapText="1"/>
      <protection locked="0"/>
    </xf>
    <xf numFmtId="1" fontId="0" fillId="0" borderId="23" xfId="0" applyNumberFormat="1" applyFill="1" applyBorder="1" applyAlignment="1">
      <alignment horizontal="center" vertical="top" wrapText="1"/>
    </xf>
    <xf numFmtId="1" fontId="0" fillId="0" borderId="26" xfId="0" applyNumberFormat="1" applyFill="1" applyBorder="1" applyAlignment="1">
      <alignment horizontal="center" vertical="top" wrapText="1"/>
    </xf>
    <xf numFmtId="164" fontId="59" fillId="0" borderId="24" xfId="0" applyNumberFormat="1" applyFont="1" applyFill="1" applyBorder="1" applyAlignment="1" applyProtection="1">
      <alignment horizontal="center" vertical="top"/>
      <protection locked="0"/>
    </xf>
    <xf numFmtId="164" fontId="59" fillId="0" borderId="23" xfId="0" applyNumberFormat="1" applyFont="1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2" fontId="56" fillId="0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>
      <alignment horizontal="left" vertical="top"/>
    </xf>
    <xf numFmtId="164" fontId="5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164" fontId="56" fillId="0" borderId="24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9" fillId="60" borderId="21" xfId="0" applyFon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 vertical="top" wrapText="1"/>
    </xf>
  </cellXfs>
  <cellStyles count="138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page" xfId="30"/>
    <cellStyle name="_row1" xfId="31"/>
    <cellStyle name="_row2" xfId="32"/>
    <cellStyle name="_row3" xfId="33"/>
    <cellStyle name="”€ќђќ‘ћ‚›‰" xfId="34"/>
    <cellStyle name="”€ќђќ‘ћ‚›‰ 2" xfId="35"/>
    <cellStyle name="”€љ‘€ђћ‚ђќќ›‰" xfId="36"/>
    <cellStyle name="”€љ‘€ђћ‚ђќќ›‰ 2" xfId="37"/>
    <cellStyle name="„…ќ…†ќ›‰" xfId="38"/>
    <cellStyle name="„…ќ…†ќ›‰ 2" xfId="39"/>
    <cellStyle name="€’ћѓћ‚›‰" xfId="40"/>
    <cellStyle name="€’ћѓћ‚›‰ 2" xfId="41"/>
    <cellStyle name="‡ђѓћ‹ћ‚ћљ1" xfId="42"/>
    <cellStyle name="‡ђѓћ‹ћ‚ћљ1 2" xfId="43"/>
    <cellStyle name="‡ђѓћ‹ћ‚ћљ2" xfId="44"/>
    <cellStyle name="‡ђѓћ‹ћ‚ћљ2 2" xfId="45"/>
    <cellStyle name="20% - Акцент1" xfId="46"/>
    <cellStyle name="20% - Акцент1 2" xfId="47"/>
    <cellStyle name="20% - Акцент2" xfId="48"/>
    <cellStyle name="20% - Акцент2 2" xfId="49"/>
    <cellStyle name="20% - Акцент3" xfId="50"/>
    <cellStyle name="20% - Акцент3 2" xfId="51"/>
    <cellStyle name="20% - Акцент4" xfId="52"/>
    <cellStyle name="20% - Акцент4 2" xfId="53"/>
    <cellStyle name="20% - Акцент5" xfId="54"/>
    <cellStyle name="20% - Акцент5 2" xfId="55"/>
    <cellStyle name="20% - Акцент6" xfId="56"/>
    <cellStyle name="20% - Акцент6 2" xfId="57"/>
    <cellStyle name="40% - Акцент1" xfId="58"/>
    <cellStyle name="40% - Акцент1 2" xfId="59"/>
    <cellStyle name="40% - Акцент2" xfId="60"/>
    <cellStyle name="40% - Акцент2 2" xfId="61"/>
    <cellStyle name="40% - Акцент3" xfId="62"/>
    <cellStyle name="40% - Акцент3 2" xfId="63"/>
    <cellStyle name="40% - Акцент4" xfId="64"/>
    <cellStyle name="40% - Акцент4 2" xfId="65"/>
    <cellStyle name="40% - Акцент5" xfId="66"/>
    <cellStyle name="40% - Акцент5 2" xfId="67"/>
    <cellStyle name="40% - Акцент6" xfId="68"/>
    <cellStyle name="40% - Акцент6 2" xfId="69"/>
    <cellStyle name="60% - Акцент1" xfId="70"/>
    <cellStyle name="60% - Акцент1 2" xfId="71"/>
    <cellStyle name="60% - Акцент2" xfId="72"/>
    <cellStyle name="60% - Акцент2 2" xfId="73"/>
    <cellStyle name="60% - Акцент3" xfId="74"/>
    <cellStyle name="60% - Акцент3 2" xfId="75"/>
    <cellStyle name="60% - Акцент4" xfId="76"/>
    <cellStyle name="60% - Акцент4 2" xfId="77"/>
    <cellStyle name="60% - Акцент5" xfId="78"/>
    <cellStyle name="60% - Акцент5 2" xfId="79"/>
    <cellStyle name="60% - Акцент6" xfId="80"/>
    <cellStyle name="60% - Акцент6 2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Гиперссылка 2" xfId="101"/>
    <cellStyle name="Currency" xfId="102"/>
    <cellStyle name="Currency [0]" xfId="103"/>
    <cellStyle name="Денежный 2" xfId="104"/>
    <cellStyle name="Денежный 2 2" xfId="105"/>
    <cellStyle name="Заголовок 1" xfId="106"/>
    <cellStyle name="Заголовок 1 2" xfId="107"/>
    <cellStyle name="Заголовок 2" xfId="108"/>
    <cellStyle name="Заголовок 2 2" xfId="109"/>
    <cellStyle name="Заголовок 3" xfId="110"/>
    <cellStyle name="Заголовок 3 2" xfId="111"/>
    <cellStyle name="Заголовок 4" xfId="112"/>
    <cellStyle name="Заголовок 4 2" xfId="113"/>
    <cellStyle name="Итог" xfId="114"/>
    <cellStyle name="Итог 2" xfId="115"/>
    <cellStyle name="Контрольная ячейка" xfId="116"/>
    <cellStyle name="Контрольная ячейка 2" xfId="117"/>
    <cellStyle name="Название" xfId="118"/>
    <cellStyle name="Название 2" xfId="119"/>
    <cellStyle name="Нейтральный" xfId="120"/>
    <cellStyle name="Нейтральный 2" xfId="121"/>
    <cellStyle name="Обычный 2" xfId="122"/>
    <cellStyle name="Обычный 2 2" xfId="123"/>
    <cellStyle name="Обычный 2 3" xfId="124"/>
    <cellStyle name="Обычный 3" xfId="125"/>
    <cellStyle name="Обычный 3 2" xfId="126"/>
    <cellStyle name="Обычный 4" xfId="127"/>
    <cellStyle name="Обычный 5" xfId="128"/>
    <cellStyle name="Обычный 5 2" xfId="129"/>
    <cellStyle name="Обычный 6" xfId="130"/>
    <cellStyle name="Обычный 6 2" xfId="131"/>
    <cellStyle name="Обычный 7" xfId="132"/>
    <cellStyle name="Followed Hyperlink" xfId="133"/>
    <cellStyle name="Плохой" xfId="134"/>
    <cellStyle name="Плохой 2" xfId="135"/>
    <cellStyle name="Пояснение" xfId="136"/>
    <cellStyle name="Пояснение 2" xfId="137"/>
    <cellStyle name="Примечание" xfId="138"/>
    <cellStyle name="Примечание 2" xfId="139"/>
    <cellStyle name="Percent" xfId="140"/>
    <cellStyle name="Связанная ячейка" xfId="141"/>
    <cellStyle name="Связанная ячейка 2" xfId="142"/>
    <cellStyle name="Текст предупреждения" xfId="143"/>
    <cellStyle name="Текст предупреждения 2" xfId="144"/>
    <cellStyle name="Comma" xfId="145"/>
    <cellStyle name="Comma [0]" xfId="146"/>
    <cellStyle name="Финансовый 2" xfId="147"/>
    <cellStyle name="Хороший" xfId="148"/>
    <cellStyle name="Хороший 2" xfId="149"/>
    <cellStyle name="Џђћ–…ќ’ќ›‰" xfId="150"/>
    <cellStyle name="Џђћ–…ќ’ќ›‰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&#1077;&#1083;%20&#1072;&#1082;&#1094;&#1080;&#1081;\&#1055;&#1072;&#1087;&#1082;&#1072;%20&#1086;&#1090;&#1076;&#1077;&#1083;&#1072;\&#1054;&#1090;&#1095;&#1077;&#1090;%20&#1087;&#1086;%20&#1072;&#1082;&#1094;&#1080;&#1103;&#1084;\2016%2001%20&#1089;%20&#1086;&#1090;&#1095;&#1077;&#1090;&#1086;&#1084;%20&#1076;&#1083;&#1103;%20&#1089;&#1090;&#1072;&#1090;&#1080;&#1089;&#1090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Данные о доле"/>
      <sheetName val="MAIN"/>
      <sheetName val="Форма4"/>
      <sheetName val="Крез1"/>
      <sheetName val="Крез2"/>
      <sheetName val="Крез3"/>
      <sheetName val="область"/>
      <sheetName val="смешаная доля"/>
      <sheetName val="АТЕ"/>
      <sheetName val="РБ без адресов"/>
      <sheetName val="область без адресов"/>
      <sheetName val="АТЕ без адресов"/>
      <sheetName val="без 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04"/>
  <sheetViews>
    <sheetView tabSelected="1" view="pageBreakPreview" zoomScale="40" zoomScaleNormal="50" zoomScaleSheetLayoutView="40" workbookViewId="0" topLeftCell="A190">
      <selection activeCell="O207" sqref="O207"/>
    </sheetView>
  </sheetViews>
  <sheetFormatPr defaultColWidth="9.140625" defaultRowHeight="15"/>
  <cols>
    <col min="1" max="1" width="45.28125" style="10" customWidth="1"/>
    <col min="2" max="2" width="28.28125" style="10" customWidth="1"/>
    <col min="3" max="3" width="23.140625" style="10" customWidth="1"/>
    <col min="4" max="4" width="20.57421875" style="10" customWidth="1"/>
    <col min="5" max="5" width="15.421875" style="100" customWidth="1"/>
    <col min="6" max="6" width="2.8515625" style="101" customWidth="1"/>
    <col min="7" max="7" width="10.57421875" style="101" customWidth="1"/>
    <col min="8" max="8" width="18.28125" style="100" customWidth="1"/>
    <col min="9" max="9" width="3.140625" style="101" customWidth="1"/>
    <col min="10" max="10" width="10.140625" style="101" customWidth="1"/>
    <col min="11" max="11" width="15.28125" style="101" customWidth="1"/>
    <col min="12" max="12" width="3.00390625" style="101" customWidth="1"/>
    <col min="13" max="13" width="11.00390625" style="101" customWidth="1"/>
    <col min="14" max="14" width="25.421875" style="104" customWidth="1"/>
    <col min="15" max="15" width="22.8515625" style="10" customWidth="1"/>
    <col min="16" max="16" width="24.8515625" style="10" customWidth="1"/>
    <col min="17" max="18" width="34.7109375" style="10" customWidth="1"/>
    <col min="19" max="16384" width="9.140625" style="10" customWidth="1"/>
  </cols>
  <sheetData>
    <row r="1" spans="1:18" ht="23.25" customHeight="1">
      <c r="A1" s="155" t="s">
        <v>13</v>
      </c>
      <c r="B1" s="155" t="s">
        <v>103</v>
      </c>
      <c r="C1" s="155" t="s">
        <v>20</v>
      </c>
      <c r="D1" s="155" t="s">
        <v>14</v>
      </c>
      <c r="E1" s="174" t="s">
        <v>15</v>
      </c>
      <c r="F1" s="175"/>
      <c r="G1" s="175"/>
      <c r="H1" s="175"/>
      <c r="I1" s="175"/>
      <c r="J1" s="175"/>
      <c r="K1" s="175"/>
      <c r="L1" s="176"/>
      <c r="M1" s="177"/>
      <c r="N1" s="178" t="s">
        <v>158</v>
      </c>
      <c r="O1" s="155" t="s">
        <v>3</v>
      </c>
      <c r="P1" s="155" t="s">
        <v>136</v>
      </c>
      <c r="Q1" s="156" t="s">
        <v>19</v>
      </c>
      <c r="R1" s="155" t="s">
        <v>4</v>
      </c>
    </row>
    <row r="2" spans="1:18" ht="324" customHeight="1">
      <c r="A2" s="155"/>
      <c r="B2" s="155"/>
      <c r="C2" s="155"/>
      <c r="D2" s="155"/>
      <c r="E2" s="180" t="s">
        <v>16</v>
      </c>
      <c r="F2" s="181"/>
      <c r="G2" s="182"/>
      <c r="H2" s="183" t="s">
        <v>17</v>
      </c>
      <c r="I2" s="184"/>
      <c r="J2" s="185"/>
      <c r="K2" s="183" t="s">
        <v>18</v>
      </c>
      <c r="L2" s="184"/>
      <c r="M2" s="185"/>
      <c r="N2" s="179"/>
      <c r="O2" s="155"/>
      <c r="P2" s="155"/>
      <c r="Q2" s="156"/>
      <c r="R2" s="155"/>
    </row>
    <row r="3" spans="1:18" s="81" customFormat="1" ht="23.25">
      <c r="A3" s="39">
        <v>1</v>
      </c>
      <c r="B3" s="39">
        <v>2</v>
      </c>
      <c r="C3" s="39">
        <v>3</v>
      </c>
      <c r="D3" s="39">
        <v>4</v>
      </c>
      <c r="E3" s="171">
        <v>5</v>
      </c>
      <c r="F3" s="172"/>
      <c r="G3" s="173"/>
      <c r="H3" s="171">
        <v>6</v>
      </c>
      <c r="I3" s="172"/>
      <c r="J3" s="173"/>
      <c r="K3" s="171">
        <v>7</v>
      </c>
      <c r="L3" s="172"/>
      <c r="M3" s="173"/>
      <c r="N3" s="40">
        <v>8</v>
      </c>
      <c r="O3" s="39">
        <v>9</v>
      </c>
      <c r="P3" s="39">
        <v>10</v>
      </c>
      <c r="Q3" s="39">
        <v>11</v>
      </c>
      <c r="R3" s="39">
        <v>12</v>
      </c>
    </row>
    <row r="4" spans="1:18" s="5" customFormat="1" ht="22.5">
      <c r="A4" s="166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8"/>
    </row>
    <row r="5" spans="1:18" s="5" customFormat="1" ht="22.5">
      <c r="A5" s="110" t="s">
        <v>162</v>
      </c>
      <c r="B5" s="111"/>
      <c r="C5" s="111"/>
      <c r="D5" s="111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</row>
    <row r="6" spans="1:18" s="5" customFormat="1" ht="23.25">
      <c r="A6" s="152" t="s">
        <v>198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1:18" ht="209.25">
      <c r="A7" s="8" t="s">
        <v>84</v>
      </c>
      <c r="B7" s="7" t="s">
        <v>21</v>
      </c>
      <c r="C7" s="7" t="s">
        <v>22</v>
      </c>
      <c r="D7" s="8" t="s">
        <v>85</v>
      </c>
      <c r="E7" s="48">
        <v>566.7</v>
      </c>
      <c r="F7" s="49"/>
      <c r="G7" s="50"/>
      <c r="H7" s="48">
        <v>566.7</v>
      </c>
      <c r="I7" s="49"/>
      <c r="J7" s="49"/>
      <c r="K7" s="47"/>
      <c r="L7" s="45"/>
      <c r="M7" s="46"/>
      <c r="N7" s="9" t="s">
        <v>137</v>
      </c>
      <c r="O7" s="78" t="s">
        <v>199</v>
      </c>
      <c r="P7" s="78"/>
      <c r="R7" s="78" t="s">
        <v>200</v>
      </c>
    </row>
    <row r="8" spans="1:18" ht="23.25">
      <c r="A8" s="6" t="s">
        <v>323</v>
      </c>
      <c r="B8" s="7"/>
      <c r="C8" s="7"/>
      <c r="D8" s="41"/>
      <c r="E8" s="42">
        <v>566.7</v>
      </c>
      <c r="F8" s="38" t="s">
        <v>318</v>
      </c>
      <c r="G8" s="38">
        <v>0</v>
      </c>
      <c r="H8" s="42">
        <v>566.7</v>
      </c>
      <c r="I8" s="38" t="s">
        <v>318</v>
      </c>
      <c r="J8" s="38">
        <v>0</v>
      </c>
      <c r="K8" s="42">
        <v>0</v>
      </c>
      <c r="L8" s="38" t="s">
        <v>318</v>
      </c>
      <c r="M8" s="38">
        <v>0</v>
      </c>
      <c r="N8" s="9"/>
      <c r="O8" s="78"/>
      <c r="P8" s="78"/>
      <c r="R8" s="78"/>
    </row>
    <row r="9" spans="1:18" ht="23.25">
      <c r="A9" s="118" t="s">
        <v>113</v>
      </c>
      <c r="B9" s="119"/>
      <c r="C9" s="119"/>
      <c r="D9" s="119"/>
      <c r="E9" s="120"/>
      <c r="F9" s="120"/>
      <c r="G9" s="120"/>
      <c r="H9" s="121"/>
      <c r="I9" s="121"/>
      <c r="J9" s="121"/>
      <c r="K9" s="121"/>
      <c r="L9" s="121"/>
      <c r="M9" s="121"/>
      <c r="N9" s="119"/>
      <c r="O9" s="119"/>
      <c r="P9" s="119"/>
      <c r="Q9" s="119"/>
      <c r="R9" s="122"/>
    </row>
    <row r="10" spans="1:18" s="83" customFormat="1" ht="67.5">
      <c r="A10" s="11" t="s">
        <v>122</v>
      </c>
      <c r="B10" s="12"/>
      <c r="C10" s="12"/>
      <c r="D10" s="115" t="s">
        <v>115</v>
      </c>
      <c r="E10" s="48"/>
      <c r="F10" s="49"/>
      <c r="G10" s="50"/>
      <c r="H10" s="48"/>
      <c r="I10" s="49"/>
      <c r="J10" s="49"/>
      <c r="K10" s="47"/>
      <c r="L10" s="45"/>
      <c r="M10" s="46"/>
      <c r="N10" s="43" t="s">
        <v>137</v>
      </c>
      <c r="O10" s="123" t="s">
        <v>185</v>
      </c>
      <c r="P10" s="12"/>
      <c r="Q10" s="7"/>
      <c r="R10" s="125" t="s">
        <v>201</v>
      </c>
    </row>
    <row r="11" spans="1:18" ht="116.25">
      <c r="A11" s="7" t="s">
        <v>117</v>
      </c>
      <c r="B11" s="10" t="s">
        <v>36</v>
      </c>
      <c r="C11" s="7" t="s">
        <v>114</v>
      </c>
      <c r="D11" s="116"/>
      <c r="E11" s="48">
        <v>378.2</v>
      </c>
      <c r="F11" s="49"/>
      <c r="G11" s="50"/>
      <c r="H11" s="48">
        <v>378.2</v>
      </c>
      <c r="I11" s="49"/>
      <c r="J11" s="49"/>
      <c r="K11" s="47"/>
      <c r="L11" s="45"/>
      <c r="M11" s="46"/>
      <c r="N11" s="11"/>
      <c r="O11" s="114"/>
      <c r="P11" s="78"/>
      <c r="Q11" s="78"/>
      <c r="R11" s="126"/>
    </row>
    <row r="12" spans="1:18" ht="93">
      <c r="A12" s="7" t="s">
        <v>116</v>
      </c>
      <c r="B12" s="10" t="s">
        <v>2</v>
      </c>
      <c r="C12" s="7" t="s">
        <v>118</v>
      </c>
      <c r="D12" s="116"/>
      <c r="E12" s="48">
        <v>29</v>
      </c>
      <c r="F12" s="49"/>
      <c r="G12" s="50"/>
      <c r="H12" s="48">
        <v>29</v>
      </c>
      <c r="I12" s="49"/>
      <c r="J12" s="49"/>
      <c r="K12" s="47"/>
      <c r="L12" s="45"/>
      <c r="M12" s="46"/>
      <c r="N12" s="11"/>
      <c r="O12" s="114"/>
      <c r="P12" s="78"/>
      <c r="Q12" s="78"/>
      <c r="R12" s="126"/>
    </row>
    <row r="13" spans="1:18" ht="116.25">
      <c r="A13" s="7" t="s">
        <v>119</v>
      </c>
      <c r="B13" s="10" t="s">
        <v>2</v>
      </c>
      <c r="C13" s="7" t="s">
        <v>120</v>
      </c>
      <c r="D13" s="116"/>
      <c r="E13" s="48">
        <v>569.4</v>
      </c>
      <c r="F13" s="49"/>
      <c r="G13" s="50"/>
      <c r="H13" s="48">
        <v>569.4</v>
      </c>
      <c r="I13" s="49"/>
      <c r="J13" s="49"/>
      <c r="K13" s="47"/>
      <c r="L13" s="45"/>
      <c r="M13" s="46"/>
      <c r="N13" s="11"/>
      <c r="O13" s="114"/>
      <c r="P13" s="78"/>
      <c r="Q13" s="78"/>
      <c r="R13" s="126"/>
    </row>
    <row r="14" spans="1:18" ht="116.25">
      <c r="A14" s="7" t="s">
        <v>126</v>
      </c>
      <c r="B14" s="79" t="s">
        <v>123</v>
      </c>
      <c r="C14" s="7" t="s">
        <v>114</v>
      </c>
      <c r="D14" s="116"/>
      <c r="E14" s="48"/>
      <c r="F14" s="49"/>
      <c r="G14" s="50"/>
      <c r="H14" s="48"/>
      <c r="I14" s="49"/>
      <c r="J14" s="49"/>
      <c r="K14" s="47"/>
      <c r="L14" s="45"/>
      <c r="M14" s="46"/>
      <c r="N14" s="11"/>
      <c r="O14" s="114"/>
      <c r="P14" s="78"/>
      <c r="Q14" s="78"/>
      <c r="R14" s="126"/>
    </row>
    <row r="15" spans="1:18" ht="116.25" customHeight="1">
      <c r="A15" s="7" t="s">
        <v>124</v>
      </c>
      <c r="B15" s="79" t="s">
        <v>123</v>
      </c>
      <c r="C15" s="7" t="s">
        <v>114</v>
      </c>
      <c r="D15" s="116"/>
      <c r="E15" s="48">
        <v>1</v>
      </c>
      <c r="F15" s="49"/>
      <c r="G15" s="50"/>
      <c r="H15" s="48">
        <v>1</v>
      </c>
      <c r="I15" s="49"/>
      <c r="J15" s="49"/>
      <c r="K15" s="47"/>
      <c r="L15" s="45"/>
      <c r="M15" s="46"/>
      <c r="N15" s="11"/>
      <c r="O15" s="114"/>
      <c r="P15" s="78"/>
      <c r="Q15" s="78"/>
      <c r="R15" s="126"/>
    </row>
    <row r="16" spans="1:18" ht="116.25">
      <c r="A16" s="7" t="s">
        <v>125</v>
      </c>
      <c r="B16" s="79" t="s">
        <v>123</v>
      </c>
      <c r="C16" s="7" t="s">
        <v>114</v>
      </c>
      <c r="D16" s="116"/>
      <c r="E16" s="48"/>
      <c r="F16" s="49"/>
      <c r="G16" s="50"/>
      <c r="H16" s="48"/>
      <c r="I16" s="49"/>
      <c r="J16" s="49"/>
      <c r="K16" s="47"/>
      <c r="L16" s="45"/>
      <c r="M16" s="46"/>
      <c r="N16" s="11"/>
      <c r="O16" s="114"/>
      <c r="P16" s="78"/>
      <c r="Q16" s="78"/>
      <c r="R16" s="126"/>
    </row>
    <row r="17" spans="1:18" ht="139.5">
      <c r="A17" s="7" t="s">
        <v>127</v>
      </c>
      <c r="B17" s="79" t="s">
        <v>123</v>
      </c>
      <c r="C17" s="7" t="s">
        <v>114</v>
      </c>
      <c r="D17" s="116"/>
      <c r="E17" s="48"/>
      <c r="F17" s="49"/>
      <c r="G17" s="50"/>
      <c r="H17" s="48"/>
      <c r="I17" s="49"/>
      <c r="J17" s="49"/>
      <c r="K17" s="47"/>
      <c r="L17" s="45"/>
      <c r="M17" s="46"/>
      <c r="N17" s="11"/>
      <c r="O17" s="114"/>
      <c r="P17" s="78"/>
      <c r="Q17" s="78"/>
      <c r="R17" s="126"/>
    </row>
    <row r="18" spans="1:18" ht="139.5">
      <c r="A18" s="7" t="s">
        <v>128</v>
      </c>
      <c r="B18" s="10" t="s">
        <v>2</v>
      </c>
      <c r="C18" s="7" t="s">
        <v>114</v>
      </c>
      <c r="D18" s="117"/>
      <c r="E18" s="48">
        <v>2117.9</v>
      </c>
      <c r="F18" s="49"/>
      <c r="G18" s="50"/>
      <c r="H18" s="48">
        <v>2117.9</v>
      </c>
      <c r="I18" s="49"/>
      <c r="J18" s="49"/>
      <c r="K18" s="47"/>
      <c r="L18" s="45"/>
      <c r="M18" s="46"/>
      <c r="N18" s="11"/>
      <c r="O18" s="124"/>
      <c r="P18" s="78"/>
      <c r="Q18" s="78"/>
      <c r="R18" s="127"/>
    </row>
    <row r="19" spans="1:18" ht="67.5">
      <c r="A19" s="11" t="s">
        <v>129</v>
      </c>
      <c r="C19" s="7"/>
      <c r="D19" s="8"/>
      <c r="E19" s="48"/>
      <c r="F19" s="49"/>
      <c r="G19" s="50"/>
      <c r="H19" s="48"/>
      <c r="I19" s="49"/>
      <c r="J19" s="49"/>
      <c r="K19" s="47"/>
      <c r="L19" s="45"/>
      <c r="M19" s="46"/>
      <c r="N19" s="9" t="s">
        <v>137</v>
      </c>
      <c r="O19" s="125" t="s">
        <v>186</v>
      </c>
      <c r="P19" s="78"/>
      <c r="Q19" s="78"/>
      <c r="R19" s="123" t="s">
        <v>202</v>
      </c>
    </row>
    <row r="20" spans="1:18" ht="162.75">
      <c r="A20" s="7" t="s">
        <v>164</v>
      </c>
      <c r="B20" s="10" t="s">
        <v>154</v>
      </c>
      <c r="C20" s="7" t="s">
        <v>130</v>
      </c>
      <c r="D20" s="8" t="s">
        <v>133</v>
      </c>
      <c r="E20" s="48">
        <v>508.9</v>
      </c>
      <c r="F20" s="49"/>
      <c r="G20" s="50"/>
      <c r="H20" s="48">
        <v>508.9</v>
      </c>
      <c r="I20" s="49"/>
      <c r="J20" s="49"/>
      <c r="K20" s="47"/>
      <c r="L20" s="45"/>
      <c r="M20" s="46"/>
      <c r="N20" s="13"/>
      <c r="O20" s="126"/>
      <c r="P20" s="78"/>
      <c r="Q20" s="78"/>
      <c r="R20" s="114"/>
    </row>
    <row r="21" spans="1:18" ht="23.25">
      <c r="A21" s="7" t="s">
        <v>166</v>
      </c>
      <c r="C21" s="7"/>
      <c r="D21" s="8"/>
      <c r="E21" s="48"/>
      <c r="F21" s="49"/>
      <c r="G21" s="50"/>
      <c r="H21" s="48"/>
      <c r="I21" s="49"/>
      <c r="J21" s="49"/>
      <c r="K21" s="47"/>
      <c r="L21" s="45"/>
      <c r="M21" s="46"/>
      <c r="N21" s="13"/>
      <c r="O21" s="126"/>
      <c r="P21" s="78"/>
      <c r="Q21" s="78"/>
      <c r="R21" s="114"/>
    </row>
    <row r="22" spans="1:18" ht="23.25">
      <c r="A22" s="7" t="s">
        <v>167</v>
      </c>
      <c r="C22" s="7"/>
      <c r="D22" s="8"/>
      <c r="E22" s="48"/>
      <c r="F22" s="49"/>
      <c r="G22" s="50"/>
      <c r="H22" s="48"/>
      <c r="I22" s="49"/>
      <c r="J22" s="49"/>
      <c r="K22" s="47"/>
      <c r="L22" s="45"/>
      <c r="M22" s="46"/>
      <c r="N22" s="13"/>
      <c r="O22" s="126"/>
      <c r="P22" s="78"/>
      <c r="Q22" s="78"/>
      <c r="R22" s="114"/>
    </row>
    <row r="23" spans="1:18" ht="23.25">
      <c r="A23" s="7" t="s">
        <v>168</v>
      </c>
      <c r="C23" s="7"/>
      <c r="D23" s="8"/>
      <c r="E23" s="48"/>
      <c r="F23" s="49"/>
      <c r="G23" s="50"/>
      <c r="H23" s="48"/>
      <c r="I23" s="49"/>
      <c r="J23" s="49"/>
      <c r="K23" s="47"/>
      <c r="L23" s="45"/>
      <c r="M23" s="46"/>
      <c r="N23" s="13"/>
      <c r="O23" s="126"/>
      <c r="P23" s="78"/>
      <c r="Q23" s="78"/>
      <c r="R23" s="114"/>
    </row>
    <row r="24" spans="1:18" ht="23.25">
      <c r="A24" s="7" t="s">
        <v>169</v>
      </c>
      <c r="C24" s="7"/>
      <c r="D24" s="8"/>
      <c r="E24" s="48"/>
      <c r="F24" s="49"/>
      <c r="G24" s="50"/>
      <c r="H24" s="48"/>
      <c r="I24" s="49"/>
      <c r="J24" s="49"/>
      <c r="K24" s="47"/>
      <c r="L24" s="45"/>
      <c r="M24" s="46"/>
      <c r="N24" s="13"/>
      <c r="O24" s="126"/>
      <c r="P24" s="78"/>
      <c r="Q24" s="78"/>
      <c r="R24" s="114"/>
    </row>
    <row r="25" spans="1:18" ht="69.75">
      <c r="A25" s="7" t="s">
        <v>165</v>
      </c>
      <c r="B25" s="10" t="s">
        <v>2</v>
      </c>
      <c r="C25" s="7"/>
      <c r="D25" s="8"/>
      <c r="E25" s="48"/>
      <c r="F25" s="49"/>
      <c r="G25" s="50"/>
      <c r="H25" s="48"/>
      <c r="I25" s="49"/>
      <c r="J25" s="49"/>
      <c r="K25" s="47"/>
      <c r="L25" s="45"/>
      <c r="M25" s="46"/>
      <c r="N25" s="13"/>
      <c r="O25" s="124"/>
      <c r="P25" s="78"/>
      <c r="Q25" s="78"/>
      <c r="R25" s="124"/>
    </row>
    <row r="26" spans="1:18" ht="67.5">
      <c r="A26" s="11" t="s">
        <v>131</v>
      </c>
      <c r="C26" s="7"/>
      <c r="D26" s="115" t="s">
        <v>133</v>
      </c>
      <c r="E26" s="48"/>
      <c r="F26" s="49"/>
      <c r="G26" s="50"/>
      <c r="H26" s="48"/>
      <c r="I26" s="49"/>
      <c r="J26" s="49"/>
      <c r="K26" s="47"/>
      <c r="L26" s="45"/>
      <c r="M26" s="46"/>
      <c r="N26" s="9" t="s">
        <v>137</v>
      </c>
      <c r="O26" s="113" t="s">
        <v>187</v>
      </c>
      <c r="P26" s="78"/>
      <c r="Q26" s="78"/>
      <c r="R26" s="78"/>
    </row>
    <row r="27" spans="1:18" ht="93">
      <c r="A27" s="7" t="s">
        <v>132</v>
      </c>
      <c r="B27" s="79" t="s">
        <v>21</v>
      </c>
      <c r="C27" s="7" t="s">
        <v>134</v>
      </c>
      <c r="D27" s="116"/>
      <c r="E27" s="48">
        <v>41.7</v>
      </c>
      <c r="F27" s="49"/>
      <c r="G27" s="50"/>
      <c r="H27" s="48">
        <v>41.7</v>
      </c>
      <c r="I27" s="49"/>
      <c r="J27" s="49"/>
      <c r="K27" s="47"/>
      <c r="L27" s="45"/>
      <c r="M27" s="46"/>
      <c r="N27" s="13"/>
      <c r="O27" s="114"/>
      <c r="P27" s="78"/>
      <c r="Q27" s="78"/>
      <c r="R27" s="78"/>
    </row>
    <row r="28" spans="1:18" ht="93">
      <c r="A28" s="7" t="s">
        <v>135</v>
      </c>
      <c r="B28" s="79" t="s">
        <v>36</v>
      </c>
      <c r="C28" s="7" t="s">
        <v>134</v>
      </c>
      <c r="D28" s="116"/>
      <c r="E28" s="51">
        <v>381.8</v>
      </c>
      <c r="F28" s="52"/>
      <c r="G28" s="53"/>
      <c r="H28" s="51">
        <v>381.8</v>
      </c>
      <c r="I28" s="52"/>
      <c r="J28" s="52"/>
      <c r="K28" s="47"/>
      <c r="L28" s="45"/>
      <c r="M28" s="46"/>
      <c r="N28" s="13"/>
      <c r="O28" s="114"/>
      <c r="P28" s="78"/>
      <c r="Q28" s="78"/>
      <c r="R28" s="78"/>
    </row>
    <row r="29" spans="1:18" ht="23.25">
      <c r="A29" s="6" t="s">
        <v>356</v>
      </c>
      <c r="B29" s="7"/>
      <c r="C29" s="7"/>
      <c r="D29" s="41"/>
      <c r="E29" s="44">
        <f>SUM(E11:E28)</f>
        <v>4027.9</v>
      </c>
      <c r="F29" s="45" t="s">
        <v>318</v>
      </c>
      <c r="G29" s="46">
        <f>SUM(G11:G28)</f>
        <v>0</v>
      </c>
      <c r="H29" s="44">
        <f>SUM(H11:H28)</f>
        <v>4027.9</v>
      </c>
      <c r="I29" s="45" t="s">
        <v>318</v>
      </c>
      <c r="J29" s="45">
        <f>SUM(J11:J28)</f>
        <v>0</v>
      </c>
      <c r="K29" s="44">
        <f>SUM(K11:K28)</f>
        <v>0</v>
      </c>
      <c r="L29" s="45" t="s">
        <v>318</v>
      </c>
      <c r="M29" s="46">
        <f>SUM(M11:M28)</f>
        <v>0</v>
      </c>
      <c r="N29" s="9"/>
      <c r="O29" s="78"/>
      <c r="P29" s="78"/>
      <c r="R29" s="78"/>
    </row>
    <row r="30" spans="1:18" ht="23.25">
      <c r="A30" s="130" t="s">
        <v>203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2"/>
    </row>
    <row r="31" spans="1:18" ht="186">
      <c r="A31" s="79" t="s">
        <v>204</v>
      </c>
      <c r="B31" s="10" t="s">
        <v>36</v>
      </c>
      <c r="C31" s="10" t="s">
        <v>219</v>
      </c>
      <c r="D31" s="32" t="s">
        <v>225</v>
      </c>
      <c r="E31" s="48">
        <v>1926.4</v>
      </c>
      <c r="F31" s="49"/>
      <c r="G31" s="50"/>
      <c r="H31" s="48">
        <v>1926.4</v>
      </c>
      <c r="I31" s="49"/>
      <c r="J31" s="49"/>
      <c r="K31" s="47"/>
      <c r="L31" s="45"/>
      <c r="M31" s="46"/>
      <c r="N31" s="34" t="s">
        <v>137</v>
      </c>
      <c r="O31" s="75" t="s">
        <v>227</v>
      </c>
      <c r="P31" s="78"/>
      <c r="Q31" s="78"/>
      <c r="R31" s="78" t="s">
        <v>228</v>
      </c>
    </row>
    <row r="32" spans="1:18" ht="186">
      <c r="A32" s="79" t="s">
        <v>205</v>
      </c>
      <c r="B32" s="10" t="s">
        <v>2</v>
      </c>
      <c r="C32" s="10" t="s">
        <v>218</v>
      </c>
      <c r="D32" s="32" t="s">
        <v>226</v>
      </c>
      <c r="E32" s="48">
        <v>231</v>
      </c>
      <c r="F32" s="49"/>
      <c r="G32" s="50"/>
      <c r="H32" s="48">
        <v>231</v>
      </c>
      <c r="I32" s="49"/>
      <c r="J32" s="49"/>
      <c r="K32" s="47"/>
      <c r="L32" s="45"/>
      <c r="M32" s="46"/>
      <c r="N32" s="34" t="s">
        <v>137</v>
      </c>
      <c r="O32" s="75" t="s">
        <v>227</v>
      </c>
      <c r="P32" s="78"/>
      <c r="Q32" s="78"/>
      <c r="R32" s="78" t="s">
        <v>228</v>
      </c>
    </row>
    <row r="33" spans="1:18" ht="200.25" customHeight="1">
      <c r="A33" s="79" t="s">
        <v>206</v>
      </c>
      <c r="B33" s="10" t="s">
        <v>217</v>
      </c>
      <c r="C33" s="10" t="s">
        <v>220</v>
      </c>
      <c r="D33" s="32" t="s">
        <v>226</v>
      </c>
      <c r="E33" s="48">
        <v>135</v>
      </c>
      <c r="F33" s="49"/>
      <c r="G33" s="50"/>
      <c r="H33" s="48">
        <v>135</v>
      </c>
      <c r="I33" s="49"/>
      <c r="J33" s="49"/>
      <c r="K33" s="47"/>
      <c r="L33" s="45"/>
      <c r="M33" s="46"/>
      <c r="N33" s="34" t="s">
        <v>137</v>
      </c>
      <c r="O33" s="75" t="s">
        <v>227</v>
      </c>
      <c r="P33" s="78"/>
      <c r="Q33" s="78"/>
      <c r="R33" s="78" t="s">
        <v>228</v>
      </c>
    </row>
    <row r="34" spans="1:18" ht="186">
      <c r="A34" s="79" t="s">
        <v>207</v>
      </c>
      <c r="B34" s="10" t="s">
        <v>217</v>
      </c>
      <c r="C34" s="10" t="s">
        <v>221</v>
      </c>
      <c r="D34" s="32" t="s">
        <v>226</v>
      </c>
      <c r="E34" s="48">
        <v>21.5</v>
      </c>
      <c r="F34" s="49"/>
      <c r="G34" s="50"/>
      <c r="H34" s="48">
        <v>21.5</v>
      </c>
      <c r="I34" s="49"/>
      <c r="J34" s="49"/>
      <c r="K34" s="47"/>
      <c r="L34" s="45"/>
      <c r="M34" s="46"/>
      <c r="N34" s="34" t="s">
        <v>137</v>
      </c>
      <c r="O34" s="75" t="s">
        <v>227</v>
      </c>
      <c r="P34" s="78"/>
      <c r="Q34" s="78"/>
      <c r="R34" s="78" t="s">
        <v>228</v>
      </c>
    </row>
    <row r="35" spans="1:18" ht="186">
      <c r="A35" s="79" t="s">
        <v>208</v>
      </c>
      <c r="B35" s="10" t="s">
        <v>2</v>
      </c>
      <c r="C35" s="10" t="s">
        <v>222</v>
      </c>
      <c r="D35" s="32" t="s">
        <v>226</v>
      </c>
      <c r="E35" s="48">
        <v>28.8</v>
      </c>
      <c r="F35" s="49"/>
      <c r="G35" s="50"/>
      <c r="H35" s="48">
        <v>28.8</v>
      </c>
      <c r="I35" s="49"/>
      <c r="J35" s="49"/>
      <c r="K35" s="47"/>
      <c r="L35" s="45"/>
      <c r="M35" s="46"/>
      <c r="N35" s="34" t="s">
        <v>137</v>
      </c>
      <c r="O35" s="75" t="s">
        <v>227</v>
      </c>
      <c r="P35" s="78"/>
      <c r="Q35" s="78"/>
      <c r="R35" s="78" t="s">
        <v>228</v>
      </c>
    </row>
    <row r="36" spans="1:18" ht="186">
      <c r="A36" s="79" t="s">
        <v>209</v>
      </c>
      <c r="B36" s="10" t="s">
        <v>2</v>
      </c>
      <c r="C36" s="10" t="s">
        <v>222</v>
      </c>
      <c r="D36" s="32" t="s">
        <v>226</v>
      </c>
      <c r="E36" s="48">
        <v>11</v>
      </c>
      <c r="F36" s="49"/>
      <c r="G36" s="50"/>
      <c r="H36" s="48">
        <v>11</v>
      </c>
      <c r="I36" s="49"/>
      <c r="J36" s="49"/>
      <c r="K36" s="47"/>
      <c r="L36" s="45"/>
      <c r="M36" s="46"/>
      <c r="N36" s="34" t="s">
        <v>137</v>
      </c>
      <c r="O36" s="75" t="s">
        <v>227</v>
      </c>
      <c r="P36" s="78"/>
      <c r="Q36" s="78"/>
      <c r="R36" s="78" t="s">
        <v>228</v>
      </c>
    </row>
    <row r="37" spans="1:18" ht="186">
      <c r="A37" s="79" t="s">
        <v>210</v>
      </c>
      <c r="B37" s="10" t="s">
        <v>2</v>
      </c>
      <c r="C37" s="10" t="s">
        <v>223</v>
      </c>
      <c r="D37" s="32" t="s">
        <v>226</v>
      </c>
      <c r="E37" s="48">
        <v>120</v>
      </c>
      <c r="F37" s="49"/>
      <c r="G37" s="50"/>
      <c r="H37" s="48">
        <v>120</v>
      </c>
      <c r="I37" s="49"/>
      <c r="J37" s="49"/>
      <c r="K37" s="47"/>
      <c r="L37" s="45"/>
      <c r="M37" s="46"/>
      <c r="N37" s="34" t="s">
        <v>137</v>
      </c>
      <c r="O37" s="75" t="s">
        <v>227</v>
      </c>
      <c r="P37" s="78"/>
      <c r="Q37" s="78"/>
      <c r="R37" s="78" t="s">
        <v>228</v>
      </c>
    </row>
    <row r="38" spans="1:18" ht="186">
      <c r="A38" s="79" t="s">
        <v>211</v>
      </c>
      <c r="B38" s="10" t="s">
        <v>2</v>
      </c>
      <c r="C38" s="10" t="s">
        <v>218</v>
      </c>
      <c r="D38" s="32" t="s">
        <v>226</v>
      </c>
      <c r="E38" s="48">
        <v>16.9</v>
      </c>
      <c r="F38" s="49"/>
      <c r="G38" s="50"/>
      <c r="H38" s="48">
        <v>16.9</v>
      </c>
      <c r="I38" s="49"/>
      <c r="J38" s="49"/>
      <c r="K38" s="47"/>
      <c r="L38" s="45"/>
      <c r="M38" s="46"/>
      <c r="N38" s="34" t="s">
        <v>137</v>
      </c>
      <c r="O38" s="75" t="s">
        <v>227</v>
      </c>
      <c r="P38" s="78"/>
      <c r="Q38" s="78"/>
      <c r="R38" s="78" t="s">
        <v>228</v>
      </c>
    </row>
    <row r="39" spans="1:18" ht="186">
      <c r="A39" s="79" t="s">
        <v>212</v>
      </c>
      <c r="B39" s="10" t="s">
        <v>2</v>
      </c>
      <c r="C39" s="10" t="s">
        <v>218</v>
      </c>
      <c r="D39" s="32" t="s">
        <v>226</v>
      </c>
      <c r="E39" s="48">
        <v>761</v>
      </c>
      <c r="F39" s="49"/>
      <c r="G39" s="50"/>
      <c r="H39" s="48">
        <v>761</v>
      </c>
      <c r="I39" s="49"/>
      <c r="J39" s="49"/>
      <c r="K39" s="47"/>
      <c r="L39" s="45"/>
      <c r="M39" s="46"/>
      <c r="N39" s="34" t="s">
        <v>137</v>
      </c>
      <c r="O39" s="75" t="s">
        <v>227</v>
      </c>
      <c r="P39" s="78"/>
      <c r="Q39" s="78"/>
      <c r="R39" s="78" t="s">
        <v>228</v>
      </c>
    </row>
    <row r="40" spans="1:18" ht="186">
      <c r="A40" s="79" t="s">
        <v>213</v>
      </c>
      <c r="B40" s="10" t="s">
        <v>2</v>
      </c>
      <c r="C40" s="10" t="s">
        <v>224</v>
      </c>
      <c r="D40" s="32" t="s">
        <v>226</v>
      </c>
      <c r="E40" s="48">
        <v>768.8</v>
      </c>
      <c r="F40" s="49"/>
      <c r="G40" s="50"/>
      <c r="H40" s="48">
        <v>768.8</v>
      </c>
      <c r="I40" s="49"/>
      <c r="J40" s="49"/>
      <c r="K40" s="47"/>
      <c r="L40" s="45"/>
      <c r="M40" s="46"/>
      <c r="N40" s="34" t="s">
        <v>137</v>
      </c>
      <c r="O40" s="75" t="s">
        <v>227</v>
      </c>
      <c r="P40" s="78"/>
      <c r="Q40" s="78"/>
      <c r="R40" s="78" t="s">
        <v>228</v>
      </c>
    </row>
    <row r="41" spans="1:18" ht="186">
      <c r="A41" s="79" t="s">
        <v>214</v>
      </c>
      <c r="B41" s="10" t="s">
        <v>2</v>
      </c>
      <c r="C41" s="10" t="s">
        <v>218</v>
      </c>
      <c r="D41" s="32" t="s">
        <v>226</v>
      </c>
      <c r="E41" s="48">
        <v>11.5</v>
      </c>
      <c r="F41" s="49"/>
      <c r="G41" s="50"/>
      <c r="H41" s="48">
        <v>11.5</v>
      </c>
      <c r="I41" s="49"/>
      <c r="J41" s="49"/>
      <c r="K41" s="47"/>
      <c r="L41" s="45"/>
      <c r="M41" s="46"/>
      <c r="N41" s="34" t="s">
        <v>137</v>
      </c>
      <c r="O41" s="75" t="s">
        <v>227</v>
      </c>
      <c r="P41" s="78"/>
      <c r="Q41" s="78"/>
      <c r="R41" s="78" t="s">
        <v>228</v>
      </c>
    </row>
    <row r="42" spans="1:18" ht="186">
      <c r="A42" s="79" t="s">
        <v>215</v>
      </c>
      <c r="B42" s="10" t="s">
        <v>2</v>
      </c>
      <c r="C42" s="10" t="s">
        <v>218</v>
      </c>
      <c r="D42" s="32" t="s">
        <v>226</v>
      </c>
      <c r="E42" s="48">
        <v>66</v>
      </c>
      <c r="F42" s="49"/>
      <c r="G42" s="50"/>
      <c r="H42" s="48">
        <v>66</v>
      </c>
      <c r="I42" s="49"/>
      <c r="J42" s="49"/>
      <c r="K42" s="47"/>
      <c r="L42" s="45"/>
      <c r="M42" s="46"/>
      <c r="N42" s="34" t="s">
        <v>137</v>
      </c>
      <c r="O42" s="75" t="s">
        <v>227</v>
      </c>
      <c r="P42" s="78"/>
      <c r="Q42" s="78"/>
      <c r="R42" s="78" t="s">
        <v>228</v>
      </c>
    </row>
    <row r="43" spans="1:18" ht="209.25" customHeight="1">
      <c r="A43" s="79" t="s">
        <v>216</v>
      </c>
      <c r="B43" s="10" t="s">
        <v>2</v>
      </c>
      <c r="D43" s="32" t="s">
        <v>226</v>
      </c>
      <c r="E43" s="48">
        <v>91</v>
      </c>
      <c r="F43" s="49"/>
      <c r="G43" s="50"/>
      <c r="H43" s="48">
        <v>91</v>
      </c>
      <c r="I43" s="49"/>
      <c r="J43" s="49"/>
      <c r="K43" s="47"/>
      <c r="L43" s="45"/>
      <c r="M43" s="46"/>
      <c r="N43" s="34" t="s">
        <v>137</v>
      </c>
      <c r="O43" s="75" t="s">
        <v>227</v>
      </c>
      <c r="P43" s="78"/>
      <c r="Q43" s="78"/>
      <c r="R43" s="78" t="s">
        <v>228</v>
      </c>
    </row>
    <row r="44" spans="1:18" s="5" customFormat="1" ht="22.5">
      <c r="A44" s="29" t="s">
        <v>355</v>
      </c>
      <c r="D44" s="33"/>
      <c r="E44" s="44">
        <f>SUM(E31:E43)</f>
        <v>4188.900000000001</v>
      </c>
      <c r="F44" s="45" t="s">
        <v>318</v>
      </c>
      <c r="G44" s="46">
        <f>SUM(G31:G43)</f>
        <v>0</v>
      </c>
      <c r="H44" s="44">
        <f>SUM(H31:H43)</f>
        <v>4188.900000000001</v>
      </c>
      <c r="I44" s="45" t="s">
        <v>318</v>
      </c>
      <c r="J44" s="45">
        <f>SUM(J31:J43)</f>
        <v>0</v>
      </c>
      <c r="K44" s="44">
        <f>SUM(K31:K43)</f>
        <v>0</v>
      </c>
      <c r="L44" s="45" t="s">
        <v>318</v>
      </c>
      <c r="M44" s="46">
        <f>SUM(M31:M43)</f>
        <v>0</v>
      </c>
      <c r="N44" s="13"/>
      <c r="O44" s="76"/>
      <c r="P44" s="3"/>
      <c r="Q44" s="3"/>
      <c r="R44" s="3"/>
    </row>
    <row r="45" spans="1:18" s="5" customFormat="1" ht="22.5">
      <c r="A45" s="11" t="s">
        <v>354</v>
      </c>
      <c r="B45" s="31"/>
      <c r="C45" s="60"/>
      <c r="D45" s="61"/>
      <c r="E45" s="44">
        <f>E29+E8+E44</f>
        <v>8783.5</v>
      </c>
      <c r="F45" s="45" t="s">
        <v>318</v>
      </c>
      <c r="G45" s="46">
        <f>G29+G8+G44</f>
        <v>0</v>
      </c>
      <c r="H45" s="44">
        <f>H29+H8+H44</f>
        <v>8783.5</v>
      </c>
      <c r="I45" s="45" t="s">
        <v>318</v>
      </c>
      <c r="J45" s="45">
        <f>J29+J8+J44</f>
        <v>0</v>
      </c>
      <c r="K45" s="44">
        <f>K29+K8+K44</f>
        <v>0</v>
      </c>
      <c r="L45" s="45" t="s">
        <v>318</v>
      </c>
      <c r="M45" s="46">
        <f>M29+M8+M44</f>
        <v>0</v>
      </c>
      <c r="N45" s="30"/>
      <c r="O45" s="31"/>
      <c r="P45" s="62"/>
      <c r="Q45" s="62"/>
      <c r="R45" s="62"/>
    </row>
    <row r="46" spans="1:18" s="5" customFormat="1" ht="23.25">
      <c r="A46" s="84" t="s">
        <v>256</v>
      </c>
      <c r="B46" s="82"/>
      <c r="C46" s="82"/>
      <c r="D46" s="82"/>
      <c r="E46" s="85"/>
      <c r="F46" s="86"/>
      <c r="G46" s="86"/>
      <c r="H46" s="85"/>
      <c r="I46" s="86"/>
      <c r="J46" s="86"/>
      <c r="K46" s="86"/>
      <c r="L46" s="86"/>
      <c r="M46" s="86"/>
      <c r="N46" s="82"/>
      <c r="O46" s="82"/>
      <c r="P46" s="82"/>
      <c r="Q46" s="82"/>
      <c r="R46" s="87"/>
    </row>
    <row r="47" spans="1:18" ht="23.25">
      <c r="A47" s="107" t="s">
        <v>155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</row>
    <row r="48" spans="1:18" ht="69.75">
      <c r="A48" s="78" t="s">
        <v>23</v>
      </c>
      <c r="B48" s="10" t="s">
        <v>2</v>
      </c>
      <c r="C48" s="78" t="s">
        <v>24</v>
      </c>
      <c r="D48" s="123" t="s">
        <v>101</v>
      </c>
      <c r="E48" s="48">
        <v>687.62</v>
      </c>
      <c r="F48" s="49"/>
      <c r="G48" s="50"/>
      <c r="H48" s="48">
        <v>687.62</v>
      </c>
      <c r="I48" s="49"/>
      <c r="J48" s="49"/>
      <c r="K48" s="47"/>
      <c r="L48" s="45"/>
      <c r="M48" s="46"/>
      <c r="N48" s="1" t="s">
        <v>137</v>
      </c>
      <c r="O48" s="160" t="s">
        <v>255</v>
      </c>
      <c r="P48" s="123"/>
      <c r="Q48" s="123"/>
      <c r="R48" s="123"/>
    </row>
    <row r="49" spans="1:18" ht="121.5" customHeight="1">
      <c r="A49" s="80" t="s">
        <v>25</v>
      </c>
      <c r="B49" s="10" t="s">
        <v>2</v>
      </c>
      <c r="C49" s="78" t="s">
        <v>26</v>
      </c>
      <c r="D49" s="128"/>
      <c r="E49" s="48">
        <v>41.03</v>
      </c>
      <c r="F49" s="49"/>
      <c r="G49" s="50"/>
      <c r="H49" s="48">
        <v>41.03</v>
      </c>
      <c r="I49" s="49"/>
      <c r="J49" s="49"/>
      <c r="K49" s="47"/>
      <c r="L49" s="45"/>
      <c r="M49" s="46"/>
      <c r="N49" s="1" t="s">
        <v>137</v>
      </c>
      <c r="O49" s="161"/>
      <c r="P49" s="114"/>
      <c r="Q49" s="114"/>
      <c r="R49" s="128"/>
    </row>
    <row r="50" spans="1:18" ht="69.75">
      <c r="A50" s="78" t="s">
        <v>27</v>
      </c>
      <c r="B50" s="10" t="s">
        <v>5</v>
      </c>
      <c r="C50" s="78" t="s">
        <v>28</v>
      </c>
      <c r="D50" s="128"/>
      <c r="E50" s="48">
        <v>44.22</v>
      </c>
      <c r="F50" s="49"/>
      <c r="G50" s="50"/>
      <c r="H50" s="48">
        <v>44.22</v>
      </c>
      <c r="I50" s="49"/>
      <c r="J50" s="49"/>
      <c r="K50" s="47"/>
      <c r="L50" s="45"/>
      <c r="M50" s="46"/>
      <c r="N50" s="1" t="s">
        <v>137</v>
      </c>
      <c r="O50" s="162"/>
      <c r="P50" s="124"/>
      <c r="Q50" s="124"/>
      <c r="R50" s="129"/>
    </row>
    <row r="51" spans="1:18" s="5" customFormat="1" ht="22.5">
      <c r="A51" s="3" t="s">
        <v>323</v>
      </c>
      <c r="C51" s="3"/>
      <c r="D51" s="3"/>
      <c r="E51" s="44">
        <f>SUM(E48:E50)</f>
        <v>772.87</v>
      </c>
      <c r="F51" s="45" t="s">
        <v>318</v>
      </c>
      <c r="G51" s="46">
        <f aca="true" t="shared" si="0" ref="G51:M51">SUM(G48:G50)</f>
        <v>0</v>
      </c>
      <c r="H51" s="44">
        <f t="shared" si="0"/>
        <v>772.87</v>
      </c>
      <c r="I51" s="45" t="s">
        <v>318</v>
      </c>
      <c r="J51" s="45">
        <f t="shared" si="0"/>
        <v>0</v>
      </c>
      <c r="K51" s="44">
        <f t="shared" si="0"/>
        <v>0</v>
      </c>
      <c r="L51" s="45" t="s">
        <v>318</v>
      </c>
      <c r="M51" s="46">
        <f t="shared" si="0"/>
        <v>0</v>
      </c>
      <c r="N51" s="4"/>
      <c r="O51" s="3"/>
      <c r="P51" s="3"/>
      <c r="Q51" s="3"/>
      <c r="R51" s="3"/>
    </row>
    <row r="52" spans="1:18" ht="23.25">
      <c r="A52" s="3" t="s">
        <v>353</v>
      </c>
      <c r="B52" s="78"/>
      <c r="C52" s="78"/>
      <c r="D52" s="78"/>
      <c r="E52" s="44">
        <f>E51</f>
        <v>772.87</v>
      </c>
      <c r="F52" s="44" t="str">
        <f aca="true" t="shared" si="1" ref="F52:M52">F51</f>
        <v>/</v>
      </c>
      <c r="G52" s="44">
        <f t="shared" si="1"/>
        <v>0</v>
      </c>
      <c r="H52" s="44">
        <f t="shared" si="1"/>
        <v>772.87</v>
      </c>
      <c r="I52" s="44" t="str">
        <f t="shared" si="1"/>
        <v>/</v>
      </c>
      <c r="J52" s="44">
        <f t="shared" si="1"/>
        <v>0</v>
      </c>
      <c r="K52" s="44">
        <f t="shared" si="1"/>
        <v>0</v>
      </c>
      <c r="L52" s="44" t="str">
        <f t="shared" si="1"/>
        <v>/</v>
      </c>
      <c r="M52" s="44">
        <f t="shared" si="1"/>
        <v>0</v>
      </c>
      <c r="N52" s="4"/>
      <c r="O52" s="78"/>
      <c r="P52" s="78"/>
      <c r="Q52" s="78"/>
      <c r="R52" s="78"/>
    </row>
    <row r="53" spans="1:18" s="5" customFormat="1" ht="22.5">
      <c r="A53" s="110" t="s">
        <v>254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</row>
    <row r="54" spans="1:18" s="5" customFormat="1" ht="22.5">
      <c r="A54" s="145" t="s">
        <v>66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7"/>
    </row>
    <row r="55" spans="1:18" s="5" customFormat="1" ht="186">
      <c r="A55" s="20" t="s">
        <v>104</v>
      </c>
      <c r="B55" s="20" t="s">
        <v>36</v>
      </c>
      <c r="C55" s="2" t="s">
        <v>314</v>
      </c>
      <c r="D55" s="20" t="s">
        <v>105</v>
      </c>
      <c r="E55" s="48">
        <v>343</v>
      </c>
      <c r="F55" s="49"/>
      <c r="G55" s="50"/>
      <c r="H55" s="48">
        <v>343</v>
      </c>
      <c r="I55" s="49"/>
      <c r="J55" s="49"/>
      <c r="K55" s="47"/>
      <c r="L55" s="45"/>
      <c r="M55" s="46"/>
      <c r="N55" s="1" t="s">
        <v>137</v>
      </c>
      <c r="O55" s="21" t="s">
        <v>242</v>
      </c>
      <c r="P55" s="21"/>
      <c r="Q55" s="21"/>
      <c r="R55" s="21" t="s">
        <v>243</v>
      </c>
    </row>
    <row r="56" spans="1:18" s="5" customFormat="1" ht="372">
      <c r="A56" s="20" t="s">
        <v>106</v>
      </c>
      <c r="B56" s="20" t="s">
        <v>2</v>
      </c>
      <c r="C56" s="2" t="s">
        <v>315</v>
      </c>
      <c r="D56" s="20" t="s">
        <v>107</v>
      </c>
      <c r="E56" s="48">
        <v>1292</v>
      </c>
      <c r="F56" s="49"/>
      <c r="G56" s="50"/>
      <c r="H56" s="48">
        <v>1292</v>
      </c>
      <c r="I56" s="49"/>
      <c r="J56" s="49"/>
      <c r="K56" s="47"/>
      <c r="L56" s="45"/>
      <c r="M56" s="46"/>
      <c r="N56" s="1" t="s">
        <v>137</v>
      </c>
      <c r="O56" s="21" t="s">
        <v>242</v>
      </c>
      <c r="P56" s="21"/>
      <c r="Q56" s="21"/>
      <c r="R56" s="21" t="s">
        <v>244</v>
      </c>
    </row>
    <row r="57" spans="1:18" s="5" customFormat="1" ht="162.75">
      <c r="A57" s="20" t="s">
        <v>108</v>
      </c>
      <c r="B57" s="20" t="s">
        <v>2</v>
      </c>
      <c r="C57" s="2" t="s">
        <v>316</v>
      </c>
      <c r="D57" s="20" t="s">
        <v>107</v>
      </c>
      <c r="E57" s="48">
        <v>246</v>
      </c>
      <c r="F57" s="49"/>
      <c r="G57" s="50"/>
      <c r="H57" s="48">
        <v>246</v>
      </c>
      <c r="I57" s="49"/>
      <c r="J57" s="49"/>
      <c r="K57" s="47"/>
      <c r="L57" s="45"/>
      <c r="M57" s="46"/>
      <c r="N57" s="1" t="s">
        <v>137</v>
      </c>
      <c r="O57" s="21" t="s">
        <v>242</v>
      </c>
      <c r="P57" s="21"/>
      <c r="Q57" s="21"/>
      <c r="R57" s="21" t="s">
        <v>245</v>
      </c>
    </row>
    <row r="58" spans="1:18" ht="23.25">
      <c r="A58" s="22" t="s">
        <v>322</v>
      </c>
      <c r="B58" s="14"/>
      <c r="C58" s="14"/>
      <c r="D58" s="20"/>
      <c r="E58" s="44">
        <f>SUM(E55:E57)</f>
        <v>1881</v>
      </c>
      <c r="F58" s="45" t="s">
        <v>318</v>
      </c>
      <c r="G58" s="46"/>
      <c r="H58" s="44">
        <f>SUM(H55:H57)</f>
        <v>1881</v>
      </c>
      <c r="I58" s="45" t="s">
        <v>318</v>
      </c>
      <c r="J58" s="46"/>
      <c r="K58" s="44">
        <f>SUM(K55:K57)</f>
        <v>0</v>
      </c>
      <c r="L58" s="45" t="s">
        <v>318</v>
      </c>
      <c r="M58" s="46"/>
      <c r="N58" s="18"/>
      <c r="O58" s="14"/>
      <c r="P58" s="14"/>
      <c r="Q58" s="14"/>
      <c r="R58" s="14"/>
    </row>
    <row r="59" spans="1:18" ht="23.25">
      <c r="A59" s="137" t="s">
        <v>91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9"/>
    </row>
    <row r="60" spans="1:18" ht="93">
      <c r="A60" s="14" t="s">
        <v>67</v>
      </c>
      <c r="B60" s="14" t="s">
        <v>2</v>
      </c>
      <c r="C60" s="14" t="s">
        <v>68</v>
      </c>
      <c r="D60" s="14" t="s">
        <v>0</v>
      </c>
      <c r="E60" s="48">
        <v>85.2</v>
      </c>
      <c r="F60" s="49"/>
      <c r="G60" s="50"/>
      <c r="H60" s="48">
        <v>85.2</v>
      </c>
      <c r="I60" s="49"/>
      <c r="J60" s="49"/>
      <c r="K60" s="47"/>
      <c r="L60" s="45"/>
      <c r="M60" s="46"/>
      <c r="N60" s="16" t="s">
        <v>137</v>
      </c>
      <c r="O60" s="78" t="s">
        <v>248</v>
      </c>
      <c r="P60" s="78"/>
      <c r="Q60" s="78"/>
      <c r="R60" s="79" t="s">
        <v>249</v>
      </c>
    </row>
    <row r="61" spans="1:18" ht="116.25">
      <c r="A61" s="14" t="s">
        <v>69</v>
      </c>
      <c r="B61" s="14" t="s">
        <v>2</v>
      </c>
      <c r="C61" s="14" t="s">
        <v>63</v>
      </c>
      <c r="D61" s="14" t="s">
        <v>0</v>
      </c>
      <c r="E61" s="48">
        <v>1058.9</v>
      </c>
      <c r="F61" s="49"/>
      <c r="G61" s="50"/>
      <c r="H61" s="48">
        <v>1058.9</v>
      </c>
      <c r="I61" s="49"/>
      <c r="J61" s="49"/>
      <c r="K61" s="47"/>
      <c r="L61" s="45"/>
      <c r="M61" s="46"/>
      <c r="N61" s="16" t="s">
        <v>137</v>
      </c>
      <c r="O61" s="78" t="s">
        <v>248</v>
      </c>
      <c r="P61" s="78"/>
      <c r="R61" s="79" t="s">
        <v>249</v>
      </c>
    </row>
    <row r="62" spans="1:18" ht="116.25">
      <c r="A62" s="14" t="s">
        <v>93</v>
      </c>
      <c r="B62" s="14" t="s">
        <v>2</v>
      </c>
      <c r="C62" s="14" t="s">
        <v>63</v>
      </c>
      <c r="D62" s="14" t="s">
        <v>0</v>
      </c>
      <c r="E62" s="48">
        <v>226.31</v>
      </c>
      <c r="F62" s="49"/>
      <c r="G62" s="50"/>
      <c r="H62" s="48">
        <v>226.31</v>
      </c>
      <c r="I62" s="49"/>
      <c r="J62" s="49"/>
      <c r="K62" s="47"/>
      <c r="L62" s="45"/>
      <c r="M62" s="46"/>
      <c r="N62" s="16" t="s">
        <v>137</v>
      </c>
      <c r="O62" s="78" t="s">
        <v>248</v>
      </c>
      <c r="P62" s="78"/>
      <c r="R62" s="79" t="s">
        <v>249</v>
      </c>
    </row>
    <row r="63" spans="1:18" ht="116.25">
      <c r="A63" s="14" t="s">
        <v>70</v>
      </c>
      <c r="B63" s="14" t="s">
        <v>2</v>
      </c>
      <c r="C63" s="14" t="s">
        <v>63</v>
      </c>
      <c r="D63" s="14" t="s">
        <v>0</v>
      </c>
      <c r="E63" s="48">
        <v>124.56</v>
      </c>
      <c r="F63" s="49"/>
      <c r="G63" s="50"/>
      <c r="H63" s="48">
        <v>124.56</v>
      </c>
      <c r="I63" s="49"/>
      <c r="J63" s="49"/>
      <c r="K63" s="47"/>
      <c r="L63" s="45"/>
      <c r="M63" s="46"/>
      <c r="N63" s="16" t="s">
        <v>137</v>
      </c>
      <c r="O63" s="78" t="s">
        <v>248</v>
      </c>
      <c r="P63" s="78"/>
      <c r="R63" s="79" t="s">
        <v>249</v>
      </c>
    </row>
    <row r="64" spans="1:18" ht="23.25">
      <c r="A64" s="22" t="s">
        <v>335</v>
      </c>
      <c r="B64" s="14"/>
      <c r="C64" s="14"/>
      <c r="D64" s="14"/>
      <c r="E64" s="44">
        <f>SUM(E60:E63)</f>
        <v>1494.97</v>
      </c>
      <c r="F64" s="45" t="s">
        <v>318</v>
      </c>
      <c r="G64" s="46">
        <f aca="true" t="shared" si="2" ref="G64:M64">SUM(G60:G63)</f>
        <v>0</v>
      </c>
      <c r="H64" s="44">
        <f t="shared" si="2"/>
        <v>1494.97</v>
      </c>
      <c r="I64" s="45" t="s">
        <v>318</v>
      </c>
      <c r="J64" s="45">
        <f t="shared" si="2"/>
        <v>0</v>
      </c>
      <c r="K64" s="44">
        <f t="shared" si="2"/>
        <v>0</v>
      </c>
      <c r="L64" s="45" t="s">
        <v>318</v>
      </c>
      <c r="M64" s="46">
        <f t="shared" si="2"/>
        <v>0</v>
      </c>
      <c r="N64" s="18"/>
      <c r="O64" s="78"/>
      <c r="P64" s="78"/>
      <c r="R64" s="78"/>
    </row>
    <row r="65" spans="1:18" ht="23.25" customHeight="1">
      <c r="A65" s="133" t="s">
        <v>317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1"/>
    </row>
    <row r="66" spans="1:18" ht="69.75" customHeight="1">
      <c r="A66" s="14" t="s">
        <v>250</v>
      </c>
      <c r="B66" s="14" t="s">
        <v>2</v>
      </c>
      <c r="C66" s="14" t="s">
        <v>51</v>
      </c>
      <c r="D66" s="15" t="s">
        <v>251</v>
      </c>
      <c r="E66" s="48">
        <v>2616</v>
      </c>
      <c r="F66" s="49"/>
      <c r="G66" s="50"/>
      <c r="H66" s="48">
        <v>2616</v>
      </c>
      <c r="I66" s="49"/>
      <c r="J66" s="49"/>
      <c r="K66" s="47"/>
      <c r="L66" s="45"/>
      <c r="M66" s="46"/>
      <c r="N66" s="74" t="s">
        <v>137</v>
      </c>
      <c r="O66" s="77" t="s">
        <v>252</v>
      </c>
      <c r="P66" s="77"/>
      <c r="Q66" s="68"/>
      <c r="R66" s="77" t="s">
        <v>253</v>
      </c>
    </row>
    <row r="67" spans="1:18" s="5" customFormat="1" ht="22.5">
      <c r="A67" s="22" t="s">
        <v>323</v>
      </c>
      <c r="B67" s="22"/>
      <c r="C67" s="22"/>
      <c r="D67" s="22"/>
      <c r="E67" s="44">
        <f>SUM(E66:E66)</f>
        <v>2616</v>
      </c>
      <c r="F67" s="45" t="s">
        <v>318</v>
      </c>
      <c r="G67" s="46">
        <f aca="true" t="shared" si="3" ref="G67:M67">SUM(G66:G66)</f>
        <v>0</v>
      </c>
      <c r="H67" s="44">
        <f t="shared" si="3"/>
        <v>2616</v>
      </c>
      <c r="I67" s="45" t="s">
        <v>318</v>
      </c>
      <c r="J67" s="45">
        <f t="shared" si="3"/>
        <v>0</v>
      </c>
      <c r="K67" s="44">
        <f t="shared" si="3"/>
        <v>0</v>
      </c>
      <c r="L67" s="45" t="s">
        <v>318</v>
      </c>
      <c r="M67" s="46">
        <f t="shared" si="3"/>
        <v>0</v>
      </c>
      <c r="N67" s="18"/>
      <c r="O67" s="3"/>
      <c r="P67" s="3"/>
      <c r="R67" s="3"/>
    </row>
    <row r="68" spans="1:18" ht="23.25">
      <c r="A68" s="133" t="s">
        <v>90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1"/>
    </row>
    <row r="69" spans="1:18" ht="139.5">
      <c r="A69" s="14" t="s">
        <v>65</v>
      </c>
      <c r="B69" s="14" t="s">
        <v>36</v>
      </c>
      <c r="C69" s="14" t="s">
        <v>58</v>
      </c>
      <c r="D69" s="14" t="s">
        <v>0</v>
      </c>
      <c r="E69" s="48">
        <v>433.9</v>
      </c>
      <c r="F69" s="49"/>
      <c r="G69" s="50"/>
      <c r="H69" s="48">
        <v>433.9</v>
      </c>
      <c r="I69" s="49"/>
      <c r="J69" s="49"/>
      <c r="K69" s="47"/>
      <c r="L69" s="45"/>
      <c r="M69" s="46"/>
      <c r="N69" s="16" t="s">
        <v>137</v>
      </c>
      <c r="O69" s="14" t="s">
        <v>246</v>
      </c>
      <c r="P69" s="14"/>
      <c r="Q69" s="14"/>
      <c r="R69" s="79" t="s">
        <v>247</v>
      </c>
    </row>
    <row r="70" spans="1:18" ht="23.25">
      <c r="A70" s="22" t="s">
        <v>323</v>
      </c>
      <c r="B70" s="14"/>
      <c r="C70" s="14"/>
      <c r="D70" s="14"/>
      <c r="E70" s="44">
        <v>433.9</v>
      </c>
      <c r="F70" s="45" t="s">
        <v>318</v>
      </c>
      <c r="G70" s="46">
        <v>0</v>
      </c>
      <c r="H70" s="44">
        <v>433.9</v>
      </c>
      <c r="I70" s="45" t="s">
        <v>318</v>
      </c>
      <c r="J70" s="45">
        <v>0</v>
      </c>
      <c r="K70" s="44">
        <v>0</v>
      </c>
      <c r="L70" s="45" t="s">
        <v>318</v>
      </c>
      <c r="M70" s="46">
        <v>0</v>
      </c>
      <c r="N70" s="16"/>
      <c r="O70" s="78"/>
      <c r="P70" s="78"/>
      <c r="Q70" s="14"/>
      <c r="R70" s="14"/>
    </row>
    <row r="71" spans="1:18" s="5" customFormat="1" ht="22.5">
      <c r="A71" s="22" t="s">
        <v>330</v>
      </c>
      <c r="B71" s="22"/>
      <c r="C71" s="22"/>
      <c r="D71" s="22"/>
      <c r="E71" s="44">
        <f>E58+E64+E70+E67</f>
        <v>6425.870000000001</v>
      </c>
      <c r="F71" s="45" t="str">
        <f>F70</f>
        <v>/</v>
      </c>
      <c r="G71" s="44">
        <f>G58+G64+G70+G67</f>
        <v>0</v>
      </c>
      <c r="H71" s="44">
        <f aca="true" t="shared" si="4" ref="H71:M71">H58+H64+H70+H67</f>
        <v>6425.870000000001</v>
      </c>
      <c r="I71" s="45" t="str">
        <f>I70</f>
        <v>/</v>
      </c>
      <c r="J71" s="44">
        <f t="shared" si="4"/>
        <v>0</v>
      </c>
      <c r="K71" s="44">
        <f t="shared" si="4"/>
        <v>0</v>
      </c>
      <c r="L71" s="45" t="str">
        <f>L70</f>
        <v>/</v>
      </c>
      <c r="M71" s="44">
        <f t="shared" si="4"/>
        <v>0</v>
      </c>
      <c r="N71" s="18"/>
      <c r="O71" s="3"/>
      <c r="P71" s="3"/>
      <c r="Q71" s="22"/>
      <c r="R71" s="22"/>
    </row>
    <row r="72" spans="1:18" s="5" customFormat="1" ht="22.5">
      <c r="A72" s="110" t="s">
        <v>163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2"/>
    </row>
    <row r="73" spans="1:18" s="5" customFormat="1" ht="22.5">
      <c r="A73" s="137" t="s">
        <v>29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9"/>
    </row>
    <row r="74" spans="1:18" ht="93">
      <c r="A74" s="8" t="s">
        <v>236</v>
      </c>
      <c r="B74" s="7" t="s">
        <v>237</v>
      </c>
      <c r="C74" s="7" t="s">
        <v>238</v>
      </c>
      <c r="D74" s="23" t="s">
        <v>239</v>
      </c>
      <c r="E74" s="48">
        <v>114</v>
      </c>
      <c r="F74" s="49"/>
      <c r="G74" s="50"/>
      <c r="H74" s="48">
        <v>114</v>
      </c>
      <c r="I74" s="49"/>
      <c r="J74" s="49"/>
      <c r="K74" s="47"/>
      <c r="L74" s="45"/>
      <c r="M74" s="46"/>
      <c r="N74" s="9" t="s">
        <v>137</v>
      </c>
      <c r="O74" s="78" t="s">
        <v>240</v>
      </c>
      <c r="P74" s="78"/>
      <c r="Q74" s="78"/>
      <c r="R74" s="78" t="s">
        <v>241</v>
      </c>
    </row>
    <row r="75" spans="1:18" ht="23.25">
      <c r="A75" s="24" t="s">
        <v>324</v>
      </c>
      <c r="B75" s="7"/>
      <c r="C75" s="7"/>
      <c r="D75" s="23"/>
      <c r="E75" s="44">
        <f>SUM(E74:E74)</f>
        <v>114</v>
      </c>
      <c r="F75" s="45" t="s">
        <v>318</v>
      </c>
      <c r="G75" s="46">
        <f>SUM(G74:G74)</f>
        <v>0</v>
      </c>
      <c r="H75" s="44">
        <f>SUM(H74:H74)</f>
        <v>114</v>
      </c>
      <c r="I75" s="45" t="s">
        <v>318</v>
      </c>
      <c r="J75" s="45">
        <f>SUM(J74:J74)</f>
        <v>0</v>
      </c>
      <c r="K75" s="44">
        <f>SUM(K74:K74)</f>
        <v>0</v>
      </c>
      <c r="L75" s="45" t="s">
        <v>318</v>
      </c>
      <c r="M75" s="46">
        <f>SUM(M74:M74)</f>
        <v>0</v>
      </c>
      <c r="N75" s="9"/>
      <c r="O75" s="78"/>
      <c r="P75" s="78"/>
      <c r="Q75" s="78"/>
      <c r="R75" s="78"/>
    </row>
    <row r="76" spans="1:18" s="5" customFormat="1" ht="23.25">
      <c r="A76" s="22" t="s">
        <v>352</v>
      </c>
      <c r="B76" s="14"/>
      <c r="C76" s="14"/>
      <c r="D76" s="14"/>
      <c r="E76" s="44">
        <f aca="true" t="shared" si="5" ref="E76:M76">E75</f>
        <v>114</v>
      </c>
      <c r="F76" s="45" t="str">
        <f t="shared" si="5"/>
        <v>/</v>
      </c>
      <c r="G76" s="46">
        <f t="shared" si="5"/>
        <v>0</v>
      </c>
      <c r="H76" s="44">
        <f t="shared" si="5"/>
        <v>114</v>
      </c>
      <c r="I76" s="45" t="str">
        <f t="shared" si="5"/>
        <v>/</v>
      </c>
      <c r="J76" s="45">
        <f t="shared" si="5"/>
        <v>0</v>
      </c>
      <c r="K76" s="44">
        <f t="shared" si="5"/>
        <v>0</v>
      </c>
      <c r="L76" s="45" t="str">
        <f t="shared" si="5"/>
        <v>/</v>
      </c>
      <c r="M76" s="46">
        <f t="shared" si="5"/>
        <v>0</v>
      </c>
      <c r="N76" s="22"/>
      <c r="O76" s="14"/>
      <c r="P76" s="14"/>
      <c r="Q76" s="14"/>
      <c r="R76" s="14"/>
    </row>
    <row r="77" spans="1:18" s="68" customFormat="1" ht="45">
      <c r="A77" s="27" t="s">
        <v>351</v>
      </c>
      <c r="B77" s="77"/>
      <c r="C77" s="77"/>
      <c r="D77" s="77"/>
      <c r="E77" s="44">
        <f>E45+E52+E71+E76</f>
        <v>16096.240000000002</v>
      </c>
      <c r="F77" s="45" t="str">
        <f>F76</f>
        <v>/</v>
      </c>
      <c r="G77" s="46">
        <f aca="true" t="shared" si="6" ref="G77:M77">G45+G52+G71+G76</f>
        <v>0</v>
      </c>
      <c r="H77" s="44">
        <f t="shared" si="6"/>
        <v>16096.240000000002</v>
      </c>
      <c r="I77" s="45" t="str">
        <f>I76</f>
        <v>/</v>
      </c>
      <c r="J77" s="46">
        <f t="shared" si="6"/>
        <v>0</v>
      </c>
      <c r="K77" s="44">
        <f t="shared" si="6"/>
        <v>0</v>
      </c>
      <c r="L77" s="45" t="str">
        <f>L76</f>
        <v>/</v>
      </c>
      <c r="M77" s="46">
        <f t="shared" si="6"/>
        <v>0</v>
      </c>
      <c r="N77" s="57"/>
      <c r="O77" s="77"/>
      <c r="P77" s="77"/>
      <c r="Q77" s="77"/>
      <c r="R77" s="77"/>
    </row>
    <row r="78" spans="1:18" s="92" customFormat="1" ht="22.5">
      <c r="A78" s="140" t="s">
        <v>7</v>
      </c>
      <c r="B78" s="141"/>
      <c r="C78" s="141"/>
      <c r="D78" s="141"/>
      <c r="E78" s="88"/>
      <c r="F78" s="89"/>
      <c r="G78" s="89"/>
      <c r="H78" s="88"/>
      <c r="I78" s="89"/>
      <c r="J78" s="89"/>
      <c r="K78" s="89"/>
      <c r="L78" s="89"/>
      <c r="M78" s="89"/>
      <c r="N78" s="90"/>
      <c r="O78" s="91"/>
      <c r="P78" s="91"/>
      <c r="Q78" s="91"/>
      <c r="R78" s="91"/>
    </row>
    <row r="79" spans="1:18" s="58" customFormat="1" ht="22.5">
      <c r="A79" s="142" t="s">
        <v>156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4"/>
    </row>
    <row r="80" spans="1:18" s="5" customFormat="1" ht="22.5">
      <c r="A80" s="137" t="s">
        <v>109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9"/>
    </row>
    <row r="81" spans="1:18" s="5" customFormat="1" ht="162.75">
      <c r="A81" s="14" t="s">
        <v>149</v>
      </c>
      <c r="B81" s="14" t="s">
        <v>2</v>
      </c>
      <c r="C81" s="14" t="s">
        <v>83</v>
      </c>
      <c r="D81" s="16" t="s">
        <v>191</v>
      </c>
      <c r="E81" s="51">
        <v>5351</v>
      </c>
      <c r="F81" s="52"/>
      <c r="G81" s="53"/>
      <c r="H81" s="51">
        <v>5351</v>
      </c>
      <c r="I81" s="52"/>
      <c r="J81" s="52"/>
      <c r="K81" s="54"/>
      <c r="L81" s="55"/>
      <c r="M81" s="56"/>
      <c r="N81" s="16" t="s">
        <v>137</v>
      </c>
      <c r="O81" s="14" t="s">
        <v>112</v>
      </c>
      <c r="P81" s="78"/>
      <c r="Q81" s="14"/>
      <c r="R81" s="14" t="s">
        <v>192</v>
      </c>
    </row>
    <row r="82" spans="1:18" s="5" customFormat="1" ht="23.25">
      <c r="A82" s="22" t="s">
        <v>345</v>
      </c>
      <c r="B82" s="14"/>
      <c r="C82" s="14"/>
      <c r="D82" s="14"/>
      <c r="E82" s="44">
        <f>SUM(E81:E81)</f>
        <v>5351</v>
      </c>
      <c r="F82" s="45" t="s">
        <v>318</v>
      </c>
      <c r="G82" s="46">
        <f>SUM(G81:G81)</f>
        <v>0</v>
      </c>
      <c r="H82" s="44">
        <f>SUM(H81:H81)</f>
        <v>5351</v>
      </c>
      <c r="I82" s="45" t="s">
        <v>318</v>
      </c>
      <c r="J82" s="46">
        <f>SUM(J81:J81)</f>
        <v>0</v>
      </c>
      <c r="K82" s="44">
        <f>SUM(K81:K81)</f>
        <v>0</v>
      </c>
      <c r="L82" s="45" t="s">
        <v>318</v>
      </c>
      <c r="M82" s="46">
        <f>SUM(M81:M81)</f>
        <v>0</v>
      </c>
      <c r="N82" s="18"/>
      <c r="O82" s="78"/>
      <c r="P82" s="78"/>
      <c r="Q82" s="14"/>
      <c r="R82" s="14"/>
    </row>
    <row r="83" spans="1:18" s="5" customFormat="1" ht="23.25">
      <c r="A83" s="73" t="s">
        <v>350</v>
      </c>
      <c r="B83" s="78"/>
      <c r="C83" s="78"/>
      <c r="D83" s="78"/>
      <c r="E83" s="44">
        <f>E82</f>
        <v>5351</v>
      </c>
      <c r="F83" s="45" t="str">
        <f aca="true" t="shared" si="7" ref="F83:M83">F82</f>
        <v>/</v>
      </c>
      <c r="G83" s="46">
        <f t="shared" si="7"/>
        <v>0</v>
      </c>
      <c r="H83" s="44">
        <f t="shared" si="7"/>
        <v>5351</v>
      </c>
      <c r="I83" s="45" t="str">
        <f t="shared" si="7"/>
        <v>/</v>
      </c>
      <c r="J83" s="46">
        <f t="shared" si="7"/>
        <v>0</v>
      </c>
      <c r="K83" s="44">
        <f t="shared" si="7"/>
        <v>0</v>
      </c>
      <c r="L83" s="45" t="str">
        <f t="shared" si="7"/>
        <v>/</v>
      </c>
      <c r="M83" s="46">
        <f t="shared" si="7"/>
        <v>0</v>
      </c>
      <c r="N83" s="4"/>
      <c r="O83" s="78"/>
      <c r="P83" s="78"/>
      <c r="Q83" s="78"/>
      <c r="R83" s="78"/>
    </row>
    <row r="84" spans="1:18" s="5" customFormat="1" ht="22.5">
      <c r="A84" s="110" t="s">
        <v>6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2"/>
    </row>
    <row r="85" spans="1:18" ht="23.25">
      <c r="A85" s="133" t="s">
        <v>177</v>
      </c>
      <c r="B85" s="134"/>
      <c r="C85" s="134"/>
      <c r="D85" s="134"/>
      <c r="E85" s="135"/>
      <c r="F85" s="135"/>
      <c r="G85" s="135"/>
      <c r="H85" s="135"/>
      <c r="I85" s="135"/>
      <c r="J85" s="135"/>
      <c r="K85" s="135"/>
      <c r="L85" s="135"/>
      <c r="M85" s="135"/>
      <c r="N85" s="134"/>
      <c r="O85" s="134"/>
      <c r="P85" s="134"/>
      <c r="Q85" s="134"/>
      <c r="R85" s="136"/>
    </row>
    <row r="86" spans="1:18" ht="232.5">
      <c r="A86" s="14" t="s">
        <v>294</v>
      </c>
      <c r="B86" s="78" t="s">
        <v>2</v>
      </c>
      <c r="C86" s="78" t="s">
        <v>190</v>
      </c>
      <c r="D86" s="78" t="s">
        <v>295</v>
      </c>
      <c r="E86" s="51">
        <v>4274.3</v>
      </c>
      <c r="F86" s="52"/>
      <c r="G86" s="53"/>
      <c r="H86" s="51">
        <v>4274.3</v>
      </c>
      <c r="I86" s="52"/>
      <c r="J86" s="52"/>
      <c r="K86" s="54"/>
      <c r="L86" s="55"/>
      <c r="M86" s="56"/>
      <c r="N86" s="16" t="s">
        <v>137</v>
      </c>
      <c r="O86" s="78" t="s">
        <v>296</v>
      </c>
      <c r="P86" s="78"/>
      <c r="Q86" s="78"/>
      <c r="R86" s="78" t="s">
        <v>297</v>
      </c>
    </row>
    <row r="87" spans="1:18" ht="23.25">
      <c r="A87" s="22" t="s">
        <v>349</v>
      </c>
      <c r="B87" s="78"/>
      <c r="C87" s="78"/>
      <c r="D87" s="64"/>
      <c r="E87" s="44">
        <f>SUM(E86:E86)</f>
        <v>4274.3</v>
      </c>
      <c r="F87" s="66" t="s">
        <v>318</v>
      </c>
      <c r="G87" s="45">
        <f>SUM(G86:G86)</f>
        <v>0</v>
      </c>
      <c r="H87" s="44">
        <f>SUM(H86:H86)</f>
        <v>4274.3</v>
      </c>
      <c r="I87" s="66" t="s">
        <v>318</v>
      </c>
      <c r="J87" s="46">
        <f>SUM(J86:J86)</f>
        <v>0</v>
      </c>
      <c r="K87" s="66">
        <f>SUM(K86:K86)</f>
        <v>0</v>
      </c>
      <c r="L87" s="66" t="s">
        <v>318</v>
      </c>
      <c r="M87" s="46">
        <f>SUM(M86:M86)</f>
        <v>0</v>
      </c>
      <c r="N87" s="67"/>
      <c r="O87" s="78"/>
      <c r="P87" s="78"/>
      <c r="Q87" s="78"/>
      <c r="R87" s="78"/>
    </row>
    <row r="88" spans="1:18" s="68" customFormat="1" ht="23.25">
      <c r="A88" s="17" t="s">
        <v>348</v>
      </c>
      <c r="B88" s="77"/>
      <c r="C88" s="77"/>
      <c r="D88" s="77"/>
      <c r="E88" s="44">
        <f>SUM(E87)</f>
        <v>4274.3</v>
      </c>
      <c r="F88" s="45" t="s">
        <v>318</v>
      </c>
      <c r="G88" s="45">
        <f aca="true" t="shared" si="8" ref="G88:M88">SUM(G87)</f>
        <v>0</v>
      </c>
      <c r="H88" s="44">
        <f t="shared" si="8"/>
        <v>4274.3</v>
      </c>
      <c r="I88" s="45" t="s">
        <v>318</v>
      </c>
      <c r="J88" s="45">
        <f t="shared" si="8"/>
        <v>0</v>
      </c>
      <c r="K88" s="44">
        <f t="shared" si="8"/>
        <v>0</v>
      </c>
      <c r="L88" s="45" t="s">
        <v>318</v>
      </c>
      <c r="M88" s="45">
        <f t="shared" si="8"/>
        <v>0</v>
      </c>
      <c r="N88" s="59"/>
      <c r="O88" s="77"/>
      <c r="P88" s="77"/>
      <c r="Q88" s="77"/>
      <c r="R88" s="77"/>
    </row>
    <row r="89" spans="1:18" s="5" customFormat="1" ht="22.5">
      <c r="A89" s="110" t="s">
        <v>111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2"/>
    </row>
    <row r="90" spans="1:18" s="5" customFormat="1" ht="22.5">
      <c r="A90" s="137" t="s">
        <v>170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9"/>
    </row>
    <row r="91" spans="1:18" ht="93">
      <c r="A91" s="78" t="s">
        <v>31</v>
      </c>
      <c r="B91" s="78" t="s">
        <v>2</v>
      </c>
      <c r="C91" s="10" t="s">
        <v>32</v>
      </c>
      <c r="D91" s="78" t="s">
        <v>0</v>
      </c>
      <c r="E91" s="51">
        <v>375</v>
      </c>
      <c r="F91" s="52"/>
      <c r="G91" s="53"/>
      <c r="H91" s="51">
        <v>375</v>
      </c>
      <c r="I91" s="52"/>
      <c r="J91" s="52"/>
      <c r="K91" s="54"/>
      <c r="L91" s="55"/>
      <c r="M91" s="56"/>
      <c r="N91" s="1" t="s">
        <v>137</v>
      </c>
      <c r="O91" s="78" t="s">
        <v>264</v>
      </c>
      <c r="P91" s="78"/>
      <c r="Q91" s="78"/>
      <c r="R91" s="14" t="s">
        <v>189</v>
      </c>
    </row>
    <row r="92" spans="1:18" ht="93">
      <c r="A92" s="78" t="s">
        <v>33</v>
      </c>
      <c r="B92" s="78" t="s">
        <v>2</v>
      </c>
      <c r="C92" s="78" t="s">
        <v>34</v>
      </c>
      <c r="D92" s="78" t="s">
        <v>0</v>
      </c>
      <c r="E92" s="51">
        <v>62</v>
      </c>
      <c r="F92" s="52"/>
      <c r="G92" s="53"/>
      <c r="H92" s="51">
        <v>62</v>
      </c>
      <c r="I92" s="52"/>
      <c r="J92" s="52"/>
      <c r="K92" s="54"/>
      <c r="L92" s="55"/>
      <c r="M92" s="56"/>
      <c r="N92" s="1" t="s">
        <v>137</v>
      </c>
      <c r="O92" s="78" t="s">
        <v>193</v>
      </c>
      <c r="P92" s="78"/>
      <c r="Q92" s="78"/>
      <c r="R92" s="78"/>
    </row>
    <row r="93" spans="1:18" ht="32.25" customHeight="1">
      <c r="A93" s="3" t="s">
        <v>347</v>
      </c>
      <c r="B93" s="78"/>
      <c r="C93" s="78"/>
      <c r="D93" s="78"/>
      <c r="E93" s="63">
        <f>SUM(E91:E92)</f>
        <v>437</v>
      </c>
      <c r="F93" s="66" t="s">
        <v>318</v>
      </c>
      <c r="G93" s="45">
        <v>0</v>
      </c>
      <c r="H93" s="63">
        <f>SUM(H91:H92)</f>
        <v>437</v>
      </c>
      <c r="I93" s="66" t="s">
        <v>318</v>
      </c>
      <c r="J93" s="45">
        <v>0</v>
      </c>
      <c r="K93" s="63">
        <f>SUM(K91:K92)</f>
        <v>0</v>
      </c>
      <c r="L93" s="66" t="s">
        <v>318</v>
      </c>
      <c r="M93" s="45">
        <v>0</v>
      </c>
      <c r="N93" s="4"/>
      <c r="O93" s="78"/>
      <c r="P93" s="78"/>
      <c r="R93" s="78"/>
    </row>
    <row r="94" spans="1:18" ht="23.25">
      <c r="A94" s="170" t="s">
        <v>265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2"/>
    </row>
    <row r="95" spans="1:18" ht="69.75">
      <c r="A95" s="37" t="s">
        <v>266</v>
      </c>
      <c r="B95" s="14" t="s">
        <v>270</v>
      </c>
      <c r="C95" s="35" t="s">
        <v>271</v>
      </c>
      <c r="D95" s="14"/>
      <c r="E95" s="51">
        <v>32.9</v>
      </c>
      <c r="F95" s="52"/>
      <c r="G95" s="53"/>
      <c r="H95" s="51">
        <v>32.9</v>
      </c>
      <c r="I95" s="52"/>
      <c r="J95" s="52"/>
      <c r="K95" s="54"/>
      <c r="L95" s="55"/>
      <c r="M95" s="56"/>
      <c r="N95" s="16" t="s">
        <v>137</v>
      </c>
      <c r="O95" s="14" t="s">
        <v>264</v>
      </c>
      <c r="P95" s="14"/>
      <c r="Q95" s="14"/>
      <c r="R95" s="14"/>
    </row>
    <row r="96" spans="1:18" ht="69.75">
      <c r="A96" s="37" t="s">
        <v>267</v>
      </c>
      <c r="B96" s="14" t="s">
        <v>270</v>
      </c>
      <c r="C96" s="35" t="s">
        <v>272</v>
      </c>
      <c r="D96" s="78" t="s">
        <v>275</v>
      </c>
      <c r="E96" s="51">
        <v>49.3</v>
      </c>
      <c r="F96" s="52"/>
      <c r="G96" s="53"/>
      <c r="H96" s="51">
        <v>49.3</v>
      </c>
      <c r="I96" s="52"/>
      <c r="J96" s="52"/>
      <c r="K96" s="54"/>
      <c r="L96" s="55"/>
      <c r="M96" s="56"/>
      <c r="N96" s="16" t="s">
        <v>137</v>
      </c>
      <c r="O96" s="14" t="s">
        <v>278</v>
      </c>
      <c r="P96" s="14"/>
      <c r="Q96" s="14"/>
      <c r="R96" s="14"/>
    </row>
    <row r="97" spans="1:18" ht="186">
      <c r="A97" s="37" t="s">
        <v>268</v>
      </c>
      <c r="B97" s="14" t="s">
        <v>270</v>
      </c>
      <c r="C97" s="35" t="s">
        <v>273</v>
      </c>
      <c r="D97" s="14" t="s">
        <v>276</v>
      </c>
      <c r="E97" s="51">
        <v>380.3</v>
      </c>
      <c r="F97" s="52"/>
      <c r="G97" s="53"/>
      <c r="H97" s="51">
        <v>325.1</v>
      </c>
      <c r="I97" s="52"/>
      <c r="J97" s="52"/>
      <c r="K97" s="54"/>
      <c r="L97" s="55"/>
      <c r="M97" s="56"/>
      <c r="N97" s="16" t="s">
        <v>147</v>
      </c>
      <c r="O97" s="14" t="s">
        <v>255</v>
      </c>
      <c r="P97" s="14"/>
      <c r="Q97" s="14"/>
      <c r="R97" s="14" t="s">
        <v>279</v>
      </c>
    </row>
    <row r="98" spans="1:18" ht="69.75">
      <c r="A98" s="37" t="s">
        <v>269</v>
      </c>
      <c r="B98" s="14" t="s">
        <v>270</v>
      </c>
      <c r="C98" s="35" t="s">
        <v>274</v>
      </c>
      <c r="D98" s="14" t="s">
        <v>277</v>
      </c>
      <c r="E98" s="51">
        <v>44.1</v>
      </c>
      <c r="F98" s="52"/>
      <c r="G98" s="53"/>
      <c r="H98" s="51">
        <v>44.1</v>
      </c>
      <c r="I98" s="52"/>
      <c r="J98" s="52"/>
      <c r="K98" s="54"/>
      <c r="L98" s="55"/>
      <c r="M98" s="56"/>
      <c r="N98" s="16" t="s">
        <v>137</v>
      </c>
      <c r="O98" s="14" t="s">
        <v>264</v>
      </c>
      <c r="P98" s="14"/>
      <c r="Q98" s="14"/>
      <c r="R98" s="14"/>
    </row>
    <row r="99" spans="1:18" s="36" customFormat="1" ht="22.5">
      <c r="A99" s="25" t="s">
        <v>335</v>
      </c>
      <c r="B99" s="22"/>
      <c r="D99" s="22"/>
      <c r="E99" s="63">
        <f>SUM(E95:E98)</f>
        <v>506.6</v>
      </c>
      <c r="F99" s="66" t="s">
        <v>318</v>
      </c>
      <c r="G99" s="45">
        <v>380.3</v>
      </c>
      <c r="H99" s="63">
        <f>SUM(H95:H98)</f>
        <v>451.40000000000003</v>
      </c>
      <c r="I99" s="66" t="s">
        <v>318</v>
      </c>
      <c r="J99" s="45">
        <v>325.1</v>
      </c>
      <c r="K99" s="63">
        <f>SUM(K95:K98)</f>
        <v>0</v>
      </c>
      <c r="L99" s="66" t="s">
        <v>318</v>
      </c>
      <c r="M99" s="45">
        <v>0</v>
      </c>
      <c r="N99" s="18"/>
      <c r="O99" s="22"/>
      <c r="P99" s="22"/>
      <c r="Q99" s="22"/>
      <c r="R99" s="22"/>
    </row>
    <row r="100" spans="1:18" ht="23.25">
      <c r="A100" s="3" t="s">
        <v>346</v>
      </c>
      <c r="B100" s="78"/>
      <c r="C100" s="78"/>
      <c r="D100" s="78"/>
      <c r="E100" s="63">
        <f>E93+E99</f>
        <v>943.6</v>
      </c>
      <c r="F100" s="66" t="s">
        <v>318</v>
      </c>
      <c r="G100" s="45">
        <f aca="true" t="shared" si="9" ref="G100:M100">G93+G99</f>
        <v>380.3</v>
      </c>
      <c r="H100" s="63">
        <f t="shared" si="9"/>
        <v>888.4000000000001</v>
      </c>
      <c r="I100" s="66" t="s">
        <v>318</v>
      </c>
      <c r="J100" s="45">
        <f t="shared" si="9"/>
        <v>325.1</v>
      </c>
      <c r="K100" s="63">
        <f t="shared" si="9"/>
        <v>0</v>
      </c>
      <c r="L100" s="66" t="s">
        <v>318</v>
      </c>
      <c r="M100" s="45">
        <f t="shared" si="9"/>
        <v>0</v>
      </c>
      <c r="N100" s="4"/>
      <c r="O100" s="78"/>
      <c r="P100" s="78"/>
      <c r="Q100" s="78"/>
      <c r="R100" s="78"/>
    </row>
    <row r="101" spans="1:18" s="5" customFormat="1" ht="22.5">
      <c r="A101" s="110" t="s">
        <v>231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2"/>
    </row>
    <row r="102" spans="1:18" ht="23.25">
      <c r="A102" s="137" t="s">
        <v>179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9"/>
    </row>
    <row r="103" spans="1:18" ht="255.75">
      <c r="A103" s="78" t="s">
        <v>183</v>
      </c>
      <c r="B103" s="78" t="s">
        <v>2</v>
      </c>
      <c r="C103" s="78" t="s">
        <v>182</v>
      </c>
      <c r="D103" s="78" t="s">
        <v>0</v>
      </c>
      <c r="E103" s="51" t="s">
        <v>184</v>
      </c>
      <c r="F103" s="52"/>
      <c r="G103" s="53"/>
      <c r="H103" s="51" t="s">
        <v>184</v>
      </c>
      <c r="I103" s="52"/>
      <c r="J103" s="52"/>
      <c r="K103" s="54"/>
      <c r="L103" s="55"/>
      <c r="M103" s="56"/>
      <c r="N103" s="78" t="s">
        <v>137</v>
      </c>
      <c r="O103" s="78" t="s">
        <v>229</v>
      </c>
      <c r="P103" s="78"/>
      <c r="Q103" s="78"/>
      <c r="R103" s="78" t="s">
        <v>181</v>
      </c>
    </row>
    <row r="104" spans="1:18" ht="255.75">
      <c r="A104" s="78" t="s">
        <v>86</v>
      </c>
      <c r="B104" s="78" t="s">
        <v>2</v>
      </c>
      <c r="C104" s="78" t="s">
        <v>87</v>
      </c>
      <c r="D104" s="78" t="s">
        <v>0</v>
      </c>
      <c r="E104" s="51">
        <v>1400</v>
      </c>
      <c r="F104" s="52"/>
      <c r="G104" s="53"/>
      <c r="H104" s="51">
        <v>1400</v>
      </c>
      <c r="I104" s="52"/>
      <c r="J104" s="52"/>
      <c r="K104" s="54"/>
      <c r="L104" s="55"/>
      <c r="M104" s="56"/>
      <c r="N104" s="1" t="s">
        <v>137</v>
      </c>
      <c r="O104" s="78" t="s">
        <v>160</v>
      </c>
      <c r="P104" s="78"/>
      <c r="Q104" s="78"/>
      <c r="R104" s="78" t="s">
        <v>181</v>
      </c>
    </row>
    <row r="105" spans="1:18" ht="348.75">
      <c r="A105" s="77" t="s">
        <v>110</v>
      </c>
      <c r="B105" s="78" t="s">
        <v>2</v>
      </c>
      <c r="C105" s="78" t="s">
        <v>230</v>
      </c>
      <c r="D105" s="78" t="s">
        <v>0</v>
      </c>
      <c r="E105" s="51">
        <v>481</v>
      </c>
      <c r="F105" s="52"/>
      <c r="G105" s="53"/>
      <c r="H105" s="51">
        <v>481</v>
      </c>
      <c r="I105" s="52"/>
      <c r="J105" s="52"/>
      <c r="K105" s="54"/>
      <c r="L105" s="55"/>
      <c r="M105" s="56"/>
      <c r="N105" s="1" t="s">
        <v>137</v>
      </c>
      <c r="O105" s="78" t="s">
        <v>160</v>
      </c>
      <c r="P105" s="78"/>
      <c r="Q105" s="78"/>
      <c r="R105" s="78" t="s">
        <v>181</v>
      </c>
    </row>
    <row r="106" spans="1:18" ht="255.75">
      <c r="A106" s="77" t="s">
        <v>308</v>
      </c>
      <c r="B106" s="78" t="s">
        <v>2</v>
      </c>
      <c r="C106" s="78" t="s">
        <v>309</v>
      </c>
      <c r="D106" s="78" t="s">
        <v>310</v>
      </c>
      <c r="E106" s="51" t="s">
        <v>311</v>
      </c>
      <c r="F106" s="52"/>
      <c r="G106" s="53"/>
      <c r="H106" s="51" t="s">
        <v>311</v>
      </c>
      <c r="I106" s="52"/>
      <c r="J106" s="52"/>
      <c r="K106" s="54"/>
      <c r="L106" s="55"/>
      <c r="M106" s="56"/>
      <c r="N106" s="1" t="s">
        <v>137</v>
      </c>
      <c r="O106" s="78" t="s">
        <v>312</v>
      </c>
      <c r="P106" s="78"/>
      <c r="Q106" s="78"/>
      <c r="R106" s="78" t="s">
        <v>313</v>
      </c>
    </row>
    <row r="107" spans="1:18" ht="23.25">
      <c r="A107" s="27" t="s">
        <v>344</v>
      </c>
      <c r="B107" s="78"/>
      <c r="C107" s="78"/>
      <c r="D107" s="78"/>
      <c r="E107" s="63">
        <f>3047.7+76.2+1400+481+328.5+47.6</f>
        <v>5381</v>
      </c>
      <c r="F107" s="66" t="s">
        <v>318</v>
      </c>
      <c r="G107" s="45">
        <v>0</v>
      </c>
      <c r="H107" s="63">
        <f>3047.7+76.2+1400+481+328.5+47.6</f>
        <v>5381</v>
      </c>
      <c r="I107" s="66" t="s">
        <v>318</v>
      </c>
      <c r="J107" s="45">
        <v>0</v>
      </c>
      <c r="K107" s="63">
        <v>0</v>
      </c>
      <c r="L107" s="66" t="s">
        <v>318</v>
      </c>
      <c r="M107" s="45">
        <v>0</v>
      </c>
      <c r="N107" s="4"/>
      <c r="O107" s="78"/>
      <c r="P107" s="78"/>
      <c r="Q107" s="78"/>
      <c r="R107" s="78"/>
    </row>
    <row r="108" spans="1:18" ht="38.25" customHeight="1">
      <c r="A108" s="137" t="s">
        <v>171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9"/>
    </row>
    <row r="109" spans="1:18" ht="255.75">
      <c r="A109" s="78" t="s">
        <v>40</v>
      </c>
      <c r="B109" s="78" t="s">
        <v>2</v>
      </c>
      <c r="C109" s="78" t="s">
        <v>37</v>
      </c>
      <c r="D109" s="78" t="s">
        <v>0</v>
      </c>
      <c r="E109" s="51">
        <v>2700</v>
      </c>
      <c r="F109" s="52"/>
      <c r="G109" s="53"/>
      <c r="H109" s="51">
        <v>2700</v>
      </c>
      <c r="I109" s="52"/>
      <c r="J109" s="52"/>
      <c r="K109" s="54"/>
      <c r="L109" s="55"/>
      <c r="M109" s="56"/>
      <c r="N109" s="1" t="s">
        <v>137</v>
      </c>
      <c r="O109" s="78" t="s">
        <v>229</v>
      </c>
      <c r="P109" s="78"/>
      <c r="Q109" s="78"/>
      <c r="R109" s="78" t="s">
        <v>181</v>
      </c>
    </row>
    <row r="110" spans="1:18" ht="255.75">
      <c r="A110" s="78" t="s">
        <v>39</v>
      </c>
      <c r="B110" s="78" t="s">
        <v>2</v>
      </c>
      <c r="C110" s="78" t="s">
        <v>38</v>
      </c>
      <c r="D110" s="78" t="s">
        <v>0</v>
      </c>
      <c r="E110" s="51">
        <v>2700</v>
      </c>
      <c r="F110" s="52"/>
      <c r="G110" s="53"/>
      <c r="H110" s="51">
        <v>2700</v>
      </c>
      <c r="I110" s="52"/>
      <c r="J110" s="52"/>
      <c r="K110" s="54"/>
      <c r="L110" s="55"/>
      <c r="M110" s="56"/>
      <c r="N110" s="1" t="s">
        <v>137</v>
      </c>
      <c r="O110" s="78" t="s">
        <v>229</v>
      </c>
      <c r="P110" s="78"/>
      <c r="Q110" s="78"/>
      <c r="R110" s="78" t="s">
        <v>181</v>
      </c>
    </row>
    <row r="111" spans="1:18" ht="23.25">
      <c r="A111" s="3" t="s">
        <v>343</v>
      </c>
      <c r="B111" s="78"/>
      <c r="C111" s="78"/>
      <c r="D111" s="78"/>
      <c r="E111" s="63">
        <f>SUM(E109:E110)</f>
        <v>5400</v>
      </c>
      <c r="F111" s="66" t="s">
        <v>318</v>
      </c>
      <c r="G111" s="45">
        <v>0</v>
      </c>
      <c r="H111" s="63">
        <f>SUM(H109:H110)</f>
        <v>5400</v>
      </c>
      <c r="I111" s="66" t="s">
        <v>318</v>
      </c>
      <c r="J111" s="45">
        <v>0</v>
      </c>
      <c r="K111" s="63">
        <f>SUM(K109:K110)</f>
        <v>0</v>
      </c>
      <c r="L111" s="66" t="s">
        <v>318</v>
      </c>
      <c r="M111" s="45">
        <v>0</v>
      </c>
      <c r="N111" s="4"/>
      <c r="O111" s="78"/>
      <c r="P111" s="78"/>
      <c r="Q111" s="78"/>
      <c r="R111" s="78"/>
    </row>
    <row r="112" spans="1:20" s="186" customFormat="1" ht="23.25" customHeight="1">
      <c r="A112" s="137" t="s">
        <v>360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9"/>
      <c r="S112" s="105"/>
      <c r="T112" s="105"/>
    </row>
    <row r="113" spans="1:20" s="186" customFormat="1" ht="69.75">
      <c r="A113" s="106" t="s">
        <v>361</v>
      </c>
      <c r="B113" s="106" t="s">
        <v>36</v>
      </c>
      <c r="C113" s="106" t="s">
        <v>362</v>
      </c>
      <c r="D113" s="187"/>
      <c r="E113" s="51">
        <v>600</v>
      </c>
      <c r="F113" s="52"/>
      <c r="G113" s="53"/>
      <c r="H113" s="51">
        <v>600</v>
      </c>
      <c r="I113" s="52"/>
      <c r="J113" s="52"/>
      <c r="K113" s="54"/>
      <c r="L113" s="55"/>
      <c r="M113" s="56"/>
      <c r="N113" s="1" t="s">
        <v>137</v>
      </c>
      <c r="O113" s="106" t="s">
        <v>363</v>
      </c>
      <c r="P113" s="187"/>
      <c r="Q113" s="187"/>
      <c r="R113" s="187"/>
      <c r="S113" s="105"/>
      <c r="T113" s="105"/>
    </row>
    <row r="114" spans="1:20" s="186" customFormat="1" ht="23.25">
      <c r="A114" s="106" t="s">
        <v>364</v>
      </c>
      <c r="B114" s="106"/>
      <c r="C114" s="106"/>
      <c r="D114" s="187"/>
      <c r="E114" s="63">
        <f>SUM(E113)</f>
        <v>600</v>
      </c>
      <c r="F114" s="66" t="s">
        <v>318</v>
      </c>
      <c r="G114" s="45">
        <v>0</v>
      </c>
      <c r="H114" s="63">
        <f>SUM(H113)</f>
        <v>600</v>
      </c>
      <c r="I114" s="66" t="s">
        <v>318</v>
      </c>
      <c r="J114" s="45">
        <v>0</v>
      </c>
      <c r="K114" s="63">
        <f>SUM(K112)</f>
        <v>0</v>
      </c>
      <c r="L114" s="66" t="s">
        <v>318</v>
      </c>
      <c r="M114" s="45">
        <v>0</v>
      </c>
      <c r="N114" s="1"/>
      <c r="O114" s="106"/>
      <c r="P114" s="187"/>
      <c r="Q114" s="187"/>
      <c r="R114" s="187"/>
      <c r="S114" s="105"/>
      <c r="T114" s="105"/>
    </row>
    <row r="115" spans="1:18" ht="23.25">
      <c r="A115" s="3" t="s">
        <v>342</v>
      </c>
      <c r="B115" s="78"/>
      <c r="C115" s="78"/>
      <c r="D115" s="78"/>
      <c r="E115" s="63">
        <f>E111+E107+E114</f>
        <v>11381</v>
      </c>
      <c r="F115" s="66" t="s">
        <v>318</v>
      </c>
      <c r="G115" s="45">
        <f>G111+G107</f>
        <v>0</v>
      </c>
      <c r="H115" s="63">
        <f>H111+H107+H114</f>
        <v>11381</v>
      </c>
      <c r="I115" s="66" t="s">
        <v>318</v>
      </c>
      <c r="J115" s="45">
        <f>J111+J107</f>
        <v>0</v>
      </c>
      <c r="K115" s="63">
        <f>K111+K107</f>
        <v>0</v>
      </c>
      <c r="L115" s="66" t="s">
        <v>318</v>
      </c>
      <c r="M115" s="45">
        <f>M111+M107</f>
        <v>0</v>
      </c>
      <c r="N115" s="4"/>
      <c r="O115" s="78"/>
      <c r="P115" s="78"/>
      <c r="Q115" s="78"/>
      <c r="R115" s="78"/>
    </row>
    <row r="116" spans="1:18" s="5" customFormat="1" ht="22.5" customHeight="1">
      <c r="A116" s="110" t="s">
        <v>12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2"/>
    </row>
    <row r="117" spans="1:18" s="5" customFormat="1" ht="36" customHeight="1">
      <c r="A117" s="137" t="s">
        <v>172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9"/>
    </row>
    <row r="118" spans="1:18" ht="93">
      <c r="A118" s="78" t="s">
        <v>47</v>
      </c>
      <c r="B118" s="78" t="s">
        <v>2</v>
      </c>
      <c r="C118" s="78" t="s">
        <v>42</v>
      </c>
      <c r="D118" s="78" t="s">
        <v>0</v>
      </c>
      <c r="E118" s="51">
        <v>288</v>
      </c>
      <c r="F118" s="52"/>
      <c r="G118" s="53"/>
      <c r="H118" s="51">
        <v>288</v>
      </c>
      <c r="I118" s="52"/>
      <c r="J118" s="52"/>
      <c r="K118" s="54"/>
      <c r="L118" s="55"/>
      <c r="M118" s="56"/>
      <c r="N118" s="1" t="s">
        <v>137</v>
      </c>
      <c r="O118" s="78" t="s">
        <v>234</v>
      </c>
      <c r="P118" s="78"/>
      <c r="Q118" s="78"/>
      <c r="R118" s="78"/>
    </row>
    <row r="119" spans="1:18" ht="93">
      <c r="A119" s="78" t="s">
        <v>48</v>
      </c>
      <c r="B119" s="78" t="s">
        <v>2</v>
      </c>
      <c r="C119" s="78" t="s">
        <v>43</v>
      </c>
      <c r="D119" s="78" t="s">
        <v>0</v>
      </c>
      <c r="E119" s="51">
        <v>120</v>
      </c>
      <c r="F119" s="52"/>
      <c r="G119" s="53"/>
      <c r="H119" s="51">
        <v>120</v>
      </c>
      <c r="I119" s="52"/>
      <c r="J119" s="52"/>
      <c r="K119" s="54"/>
      <c r="L119" s="55"/>
      <c r="M119" s="56"/>
      <c r="N119" s="1" t="s">
        <v>137</v>
      </c>
      <c r="O119" s="78" t="s">
        <v>234</v>
      </c>
      <c r="P119" s="78"/>
      <c r="Q119" s="78"/>
      <c r="R119" s="78"/>
    </row>
    <row r="120" spans="1:18" ht="93">
      <c r="A120" s="78" t="s">
        <v>44</v>
      </c>
      <c r="B120" s="78" t="s">
        <v>2</v>
      </c>
      <c r="C120" s="78" t="s">
        <v>45</v>
      </c>
      <c r="D120" s="78" t="s">
        <v>0</v>
      </c>
      <c r="E120" s="51">
        <v>80</v>
      </c>
      <c r="F120" s="52"/>
      <c r="G120" s="53"/>
      <c r="H120" s="51">
        <v>80</v>
      </c>
      <c r="I120" s="52"/>
      <c r="J120" s="52"/>
      <c r="K120" s="54"/>
      <c r="L120" s="55"/>
      <c r="M120" s="56"/>
      <c r="N120" s="1" t="s">
        <v>137</v>
      </c>
      <c r="O120" s="78" t="s">
        <v>234</v>
      </c>
      <c r="P120" s="78"/>
      <c r="Q120" s="78"/>
      <c r="R120" s="78"/>
    </row>
    <row r="121" spans="1:18" ht="116.25">
      <c r="A121" s="78" t="s">
        <v>46</v>
      </c>
      <c r="B121" s="78" t="s">
        <v>2</v>
      </c>
      <c r="C121" s="78" t="s">
        <v>43</v>
      </c>
      <c r="D121" s="78" t="s">
        <v>0</v>
      </c>
      <c r="E121" s="51">
        <v>255</v>
      </c>
      <c r="F121" s="52"/>
      <c r="G121" s="53"/>
      <c r="H121" s="51">
        <v>255</v>
      </c>
      <c r="I121" s="52"/>
      <c r="J121" s="52"/>
      <c r="K121" s="54"/>
      <c r="L121" s="55"/>
      <c r="M121" s="56"/>
      <c r="N121" s="1" t="s">
        <v>137</v>
      </c>
      <c r="O121" s="78" t="s">
        <v>234</v>
      </c>
      <c r="P121" s="78"/>
      <c r="Q121" s="78"/>
      <c r="R121" s="78"/>
    </row>
    <row r="122" spans="1:18" ht="93">
      <c r="A122" s="78" t="s">
        <v>97</v>
      </c>
      <c r="B122" s="78" t="s">
        <v>2</v>
      </c>
      <c r="C122" s="78" t="s">
        <v>98</v>
      </c>
      <c r="D122" s="78" t="s">
        <v>0</v>
      </c>
      <c r="E122" s="51">
        <v>648</v>
      </c>
      <c r="F122" s="52"/>
      <c r="G122" s="53"/>
      <c r="H122" s="51">
        <v>648</v>
      </c>
      <c r="I122" s="52"/>
      <c r="J122" s="52"/>
      <c r="K122" s="54"/>
      <c r="L122" s="55"/>
      <c r="M122" s="56"/>
      <c r="N122" s="1" t="s">
        <v>137</v>
      </c>
      <c r="O122" s="78" t="s">
        <v>235</v>
      </c>
      <c r="P122" s="78"/>
      <c r="Q122" s="3"/>
      <c r="R122" s="78"/>
    </row>
    <row r="123" spans="1:18" ht="27" customHeight="1">
      <c r="A123" s="3" t="s">
        <v>328</v>
      </c>
      <c r="B123" s="78"/>
      <c r="C123" s="78"/>
      <c r="D123" s="78"/>
      <c r="E123" s="63">
        <f>SUM(E118:E122)</f>
        <v>1391</v>
      </c>
      <c r="F123" s="66" t="s">
        <v>318</v>
      </c>
      <c r="G123" s="45">
        <v>0</v>
      </c>
      <c r="H123" s="63">
        <f>SUM(H118:H122)</f>
        <v>1391</v>
      </c>
      <c r="I123" s="66" t="s">
        <v>318</v>
      </c>
      <c r="J123" s="45">
        <v>0</v>
      </c>
      <c r="K123" s="63">
        <f>SUM(K118:K122)</f>
        <v>0</v>
      </c>
      <c r="L123" s="66" t="s">
        <v>318</v>
      </c>
      <c r="M123" s="45">
        <v>0</v>
      </c>
      <c r="N123" s="4"/>
      <c r="O123" s="78"/>
      <c r="P123" s="78"/>
      <c r="Q123" s="3"/>
      <c r="R123" s="3"/>
    </row>
    <row r="124" spans="1:18" ht="23.25">
      <c r="A124" s="3" t="s">
        <v>341</v>
      </c>
      <c r="B124" s="78"/>
      <c r="C124" s="78"/>
      <c r="D124" s="78"/>
      <c r="E124" s="63">
        <f>E123</f>
        <v>1391</v>
      </c>
      <c r="F124" s="66" t="s">
        <v>318</v>
      </c>
      <c r="G124" s="45">
        <f aca="true" t="shared" si="10" ref="G124:M124">G123</f>
        <v>0</v>
      </c>
      <c r="H124" s="63">
        <f t="shared" si="10"/>
        <v>1391</v>
      </c>
      <c r="I124" s="66" t="s">
        <v>318</v>
      </c>
      <c r="J124" s="45">
        <f t="shared" si="10"/>
        <v>0</v>
      </c>
      <c r="K124" s="63">
        <f t="shared" si="10"/>
        <v>0</v>
      </c>
      <c r="L124" s="66" t="s">
        <v>318</v>
      </c>
      <c r="M124" s="45">
        <f t="shared" si="10"/>
        <v>0</v>
      </c>
      <c r="N124" s="4"/>
      <c r="O124" s="78"/>
      <c r="P124" s="78"/>
      <c r="Q124" s="78"/>
      <c r="R124" s="78"/>
    </row>
    <row r="125" spans="1:18" s="5" customFormat="1" ht="22.5" customHeight="1">
      <c r="A125" s="110" t="s">
        <v>8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2"/>
    </row>
    <row r="126" spans="1:18" s="5" customFormat="1" ht="22.5" customHeight="1">
      <c r="A126" s="137" t="s">
        <v>173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9"/>
    </row>
    <row r="127" spans="1:18" ht="139.5">
      <c r="A127" s="78" t="s">
        <v>92</v>
      </c>
      <c r="B127" s="14" t="s">
        <v>36</v>
      </c>
      <c r="C127" s="14" t="s">
        <v>49</v>
      </c>
      <c r="D127" s="14" t="s">
        <v>0</v>
      </c>
      <c r="E127" s="51">
        <v>72</v>
      </c>
      <c r="F127" s="52"/>
      <c r="G127" s="53"/>
      <c r="H127" s="51">
        <v>72</v>
      </c>
      <c r="I127" s="52"/>
      <c r="J127" s="52"/>
      <c r="K127" s="54"/>
      <c r="L127" s="55"/>
      <c r="M127" s="56"/>
      <c r="N127" s="16" t="s">
        <v>137</v>
      </c>
      <c r="O127" s="78" t="s">
        <v>262</v>
      </c>
      <c r="P127" s="78"/>
      <c r="Q127" s="78"/>
      <c r="R127" s="78" t="s">
        <v>96</v>
      </c>
    </row>
    <row r="128" spans="1:18" ht="23.25">
      <c r="A128" s="3" t="s">
        <v>340</v>
      </c>
      <c r="B128" s="14"/>
      <c r="C128" s="14"/>
      <c r="D128" s="14"/>
      <c r="E128" s="63">
        <v>72</v>
      </c>
      <c r="F128" s="66" t="s">
        <v>318</v>
      </c>
      <c r="G128" s="45">
        <v>0</v>
      </c>
      <c r="H128" s="63">
        <v>72</v>
      </c>
      <c r="I128" s="66" t="s">
        <v>318</v>
      </c>
      <c r="J128" s="45">
        <v>0</v>
      </c>
      <c r="K128" s="63">
        <v>0</v>
      </c>
      <c r="L128" s="66" t="s">
        <v>318</v>
      </c>
      <c r="M128" s="45">
        <v>0</v>
      </c>
      <c r="N128" s="16"/>
      <c r="O128" s="78"/>
      <c r="P128" s="78"/>
      <c r="Q128" s="78"/>
      <c r="R128" s="78"/>
    </row>
    <row r="129" spans="1:18" ht="23.25">
      <c r="A129" s="3" t="s">
        <v>339</v>
      </c>
      <c r="B129" s="14"/>
      <c r="C129" s="14"/>
      <c r="D129" s="14"/>
      <c r="E129" s="63">
        <f aca="true" t="shared" si="11" ref="E129:M129">E128</f>
        <v>72</v>
      </c>
      <c r="F129" s="66" t="str">
        <f t="shared" si="11"/>
        <v>/</v>
      </c>
      <c r="G129" s="45">
        <f t="shared" si="11"/>
        <v>0</v>
      </c>
      <c r="H129" s="63">
        <f t="shared" si="11"/>
        <v>72</v>
      </c>
      <c r="I129" s="66" t="str">
        <f t="shared" si="11"/>
        <v>/</v>
      </c>
      <c r="J129" s="45">
        <f t="shared" si="11"/>
        <v>0</v>
      </c>
      <c r="K129" s="63">
        <f t="shared" si="11"/>
        <v>0</v>
      </c>
      <c r="L129" s="66" t="str">
        <f t="shared" si="11"/>
        <v>/</v>
      </c>
      <c r="M129" s="45">
        <f t="shared" si="11"/>
        <v>0</v>
      </c>
      <c r="N129" s="16"/>
      <c r="O129" s="78"/>
      <c r="P129" s="78"/>
      <c r="Q129" s="78"/>
      <c r="R129" s="78"/>
    </row>
    <row r="130" spans="1:18" s="5" customFormat="1" ht="22.5" customHeight="1">
      <c r="A130" s="110" t="s">
        <v>11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2"/>
    </row>
    <row r="131" spans="1:18" ht="23.25" customHeight="1">
      <c r="A131" s="133" t="s">
        <v>88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1"/>
    </row>
    <row r="132" spans="1:18" ht="219" customHeight="1">
      <c r="A132" s="14" t="s">
        <v>138</v>
      </c>
      <c r="B132" s="14" t="s">
        <v>2</v>
      </c>
      <c r="C132" s="14" t="s">
        <v>139</v>
      </c>
      <c r="D132" s="14" t="s">
        <v>140</v>
      </c>
      <c r="E132" s="51">
        <v>386.5</v>
      </c>
      <c r="F132" s="52"/>
      <c r="G132" s="53"/>
      <c r="H132" s="51">
        <v>386.5</v>
      </c>
      <c r="I132" s="52"/>
      <c r="J132" s="52"/>
      <c r="K132" s="54"/>
      <c r="L132" s="55"/>
      <c r="M132" s="56"/>
      <c r="N132" s="14" t="s">
        <v>137</v>
      </c>
      <c r="O132" s="14" t="s">
        <v>259</v>
      </c>
      <c r="P132" s="14"/>
      <c r="Q132" s="14"/>
      <c r="R132" s="14" t="s">
        <v>261</v>
      </c>
    </row>
    <row r="133" spans="1:18" ht="23.25">
      <c r="A133" s="22" t="s">
        <v>323</v>
      </c>
      <c r="B133" s="14"/>
      <c r="C133" s="14"/>
      <c r="D133" s="14"/>
      <c r="E133" s="51">
        <v>386.5</v>
      </c>
      <c r="F133" s="66" t="s">
        <v>318</v>
      </c>
      <c r="G133" s="45">
        <v>0</v>
      </c>
      <c r="H133" s="51">
        <v>386.5</v>
      </c>
      <c r="I133" s="66" t="s">
        <v>318</v>
      </c>
      <c r="J133" s="45">
        <v>0</v>
      </c>
      <c r="K133" s="63">
        <v>0</v>
      </c>
      <c r="L133" s="66" t="s">
        <v>318</v>
      </c>
      <c r="M133" s="45">
        <v>0</v>
      </c>
      <c r="N133" s="14"/>
      <c r="O133" s="14"/>
      <c r="P133" s="14"/>
      <c r="Q133" s="14"/>
      <c r="R133" s="14"/>
    </row>
    <row r="134" spans="1:18" ht="23.25" customHeight="1">
      <c r="A134" s="133" t="s">
        <v>102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1"/>
    </row>
    <row r="135" spans="1:18" ht="87" customHeight="1">
      <c r="A135" s="14" t="s">
        <v>150</v>
      </c>
      <c r="B135" s="14" t="s">
        <v>151</v>
      </c>
      <c r="C135" s="14" t="s">
        <v>152</v>
      </c>
      <c r="D135" s="14" t="s">
        <v>0</v>
      </c>
      <c r="E135" s="51">
        <v>237.3</v>
      </c>
      <c r="F135" s="52"/>
      <c r="G135" s="53"/>
      <c r="H135" s="51">
        <v>237.3</v>
      </c>
      <c r="I135" s="52"/>
      <c r="J135" s="52"/>
      <c r="K135" s="54" t="s">
        <v>0</v>
      </c>
      <c r="L135" s="55"/>
      <c r="M135" s="56"/>
      <c r="N135" s="14" t="s">
        <v>137</v>
      </c>
      <c r="O135" s="14" t="s">
        <v>260</v>
      </c>
      <c r="P135" s="14" t="s">
        <v>0</v>
      </c>
      <c r="Q135" s="14" t="s">
        <v>0</v>
      </c>
      <c r="R135" s="14" t="s">
        <v>153</v>
      </c>
    </row>
    <row r="136" spans="1:18" ht="23.25">
      <c r="A136" s="22" t="s">
        <v>323</v>
      </c>
      <c r="B136" s="14"/>
      <c r="C136" s="14"/>
      <c r="D136" s="14"/>
      <c r="E136" s="63">
        <f>E135</f>
        <v>237.3</v>
      </c>
      <c r="F136" s="66" t="s">
        <v>318</v>
      </c>
      <c r="G136" s="45">
        <v>0</v>
      </c>
      <c r="H136" s="63">
        <f>H135</f>
        <v>237.3</v>
      </c>
      <c r="I136" s="66" t="s">
        <v>318</v>
      </c>
      <c r="J136" s="45">
        <v>0</v>
      </c>
      <c r="K136" s="63">
        <v>0</v>
      </c>
      <c r="L136" s="66" t="s">
        <v>318</v>
      </c>
      <c r="M136" s="45">
        <v>0</v>
      </c>
      <c r="N136" s="14"/>
      <c r="O136" s="14"/>
      <c r="P136" s="14"/>
      <c r="Q136" s="14"/>
      <c r="R136" s="14"/>
    </row>
    <row r="137" spans="1:18" ht="23.25">
      <c r="A137" s="24" t="s">
        <v>338</v>
      </c>
      <c r="B137" s="7"/>
      <c r="C137" s="7"/>
      <c r="D137" s="8"/>
      <c r="E137" s="63">
        <f>E136+E133</f>
        <v>623.8</v>
      </c>
      <c r="F137" s="66" t="s">
        <v>318</v>
      </c>
      <c r="G137" s="45">
        <f>G136+G133</f>
        <v>0</v>
      </c>
      <c r="H137" s="63">
        <f>H136+H133</f>
        <v>623.8</v>
      </c>
      <c r="I137" s="66" t="s">
        <v>318</v>
      </c>
      <c r="J137" s="45">
        <f>J136+J133</f>
        <v>0</v>
      </c>
      <c r="K137" s="63">
        <f>K136+K133</f>
        <v>0</v>
      </c>
      <c r="L137" s="66" t="s">
        <v>318</v>
      </c>
      <c r="M137" s="45">
        <f>M136+M133</f>
        <v>0</v>
      </c>
      <c r="N137" s="13"/>
      <c r="O137" s="78"/>
      <c r="P137" s="78"/>
      <c r="Q137" s="78"/>
      <c r="R137" s="78"/>
    </row>
    <row r="138" spans="1:18" s="5" customFormat="1" ht="23.25" customHeight="1">
      <c r="A138" s="110" t="s">
        <v>9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2"/>
    </row>
    <row r="139" spans="1:18" ht="23.25" customHeight="1">
      <c r="A139" s="137" t="s">
        <v>157</v>
      </c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9"/>
    </row>
    <row r="140" spans="1:18" ht="95.25" customHeight="1">
      <c r="A140" s="78" t="s">
        <v>52</v>
      </c>
      <c r="B140" s="79" t="s">
        <v>53</v>
      </c>
      <c r="C140" s="78" t="s">
        <v>298</v>
      </c>
      <c r="D140" s="78" t="s">
        <v>54</v>
      </c>
      <c r="E140" s="51">
        <v>2287.9</v>
      </c>
      <c r="F140" s="52"/>
      <c r="G140" s="53"/>
      <c r="H140" s="51">
        <v>2287.9</v>
      </c>
      <c r="I140" s="52"/>
      <c r="J140" s="52"/>
      <c r="K140" s="54"/>
      <c r="L140" s="55"/>
      <c r="M140" s="56"/>
      <c r="N140" s="1" t="s">
        <v>137</v>
      </c>
      <c r="O140" s="78" t="s">
        <v>299</v>
      </c>
      <c r="P140" s="78"/>
      <c r="Q140" s="78"/>
      <c r="R140" s="78"/>
    </row>
    <row r="141" spans="1:18" ht="23.25">
      <c r="A141" s="3" t="s">
        <v>323</v>
      </c>
      <c r="B141" s="79"/>
      <c r="C141" s="78"/>
      <c r="D141" s="78"/>
      <c r="E141" s="63">
        <f>E140</f>
        <v>2287.9</v>
      </c>
      <c r="F141" s="66" t="s">
        <v>318</v>
      </c>
      <c r="G141" s="45">
        <v>0</v>
      </c>
      <c r="H141" s="63">
        <f>H140</f>
        <v>2287.9</v>
      </c>
      <c r="I141" s="66" t="s">
        <v>318</v>
      </c>
      <c r="J141" s="45">
        <v>0</v>
      </c>
      <c r="K141" s="63">
        <f>K140</f>
        <v>0</v>
      </c>
      <c r="L141" s="66" t="s">
        <v>318</v>
      </c>
      <c r="M141" s="45">
        <v>0</v>
      </c>
      <c r="N141" s="1"/>
      <c r="O141" s="78"/>
      <c r="P141" s="78"/>
      <c r="Q141" s="78"/>
      <c r="R141" s="78"/>
    </row>
    <row r="142" spans="1:18" ht="23.25" customHeight="1">
      <c r="A142" s="137" t="s">
        <v>175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9"/>
    </row>
    <row r="143" spans="1:18" ht="69.75">
      <c r="A143" s="78" t="s">
        <v>302</v>
      </c>
      <c r="B143" s="79" t="s">
        <v>35</v>
      </c>
      <c r="C143" s="10" t="s">
        <v>303</v>
      </c>
      <c r="D143" s="78"/>
      <c r="E143" s="51">
        <v>360</v>
      </c>
      <c r="F143" s="52"/>
      <c r="G143" s="53"/>
      <c r="H143" s="51">
        <v>360</v>
      </c>
      <c r="I143" s="52"/>
      <c r="J143" s="52"/>
      <c r="K143" s="54"/>
      <c r="L143" s="55"/>
      <c r="M143" s="56"/>
      <c r="N143" s="1" t="s">
        <v>137</v>
      </c>
      <c r="O143" s="78" t="s">
        <v>304</v>
      </c>
      <c r="P143" s="78"/>
      <c r="Q143" s="78"/>
      <c r="R143" s="78"/>
    </row>
    <row r="144" spans="1:18" ht="69.75">
      <c r="A144" s="78" t="s">
        <v>305</v>
      </c>
      <c r="B144" s="79" t="s">
        <v>2</v>
      </c>
      <c r="C144" s="10" t="s">
        <v>306</v>
      </c>
      <c r="D144" s="78"/>
      <c r="E144" s="51">
        <v>1891.4</v>
      </c>
      <c r="F144" s="52"/>
      <c r="G144" s="53"/>
      <c r="H144" s="51">
        <v>1891.4</v>
      </c>
      <c r="I144" s="52"/>
      <c r="J144" s="52"/>
      <c r="K144" s="54"/>
      <c r="L144" s="55"/>
      <c r="M144" s="56"/>
      <c r="N144" s="1" t="s">
        <v>137</v>
      </c>
      <c r="O144" s="78" t="s">
        <v>307</v>
      </c>
      <c r="P144" s="78"/>
      <c r="Q144" s="78"/>
      <c r="R144" s="78"/>
    </row>
    <row r="145" spans="1:18" ht="23.25">
      <c r="A145" s="3" t="s">
        <v>324</v>
      </c>
      <c r="B145" s="78"/>
      <c r="C145" s="78"/>
      <c r="D145" s="1"/>
      <c r="E145" s="63">
        <f>SUM(E143:E144)</f>
        <v>2251.4</v>
      </c>
      <c r="F145" s="66" t="s">
        <v>318</v>
      </c>
      <c r="G145" s="45">
        <v>0</v>
      </c>
      <c r="H145" s="63">
        <f>SUM(H143:H144)</f>
        <v>2251.4</v>
      </c>
      <c r="I145" s="66" t="s">
        <v>318</v>
      </c>
      <c r="J145" s="45">
        <v>0</v>
      </c>
      <c r="K145" s="63">
        <f>SUM(K144:K144)</f>
        <v>0</v>
      </c>
      <c r="L145" s="66" t="s">
        <v>318</v>
      </c>
      <c r="M145" s="45">
        <v>0</v>
      </c>
      <c r="N145" s="4"/>
      <c r="O145" s="78"/>
      <c r="P145" s="78"/>
      <c r="Q145" s="78"/>
      <c r="R145" s="78"/>
    </row>
    <row r="146" spans="1:18" ht="23.25" customHeight="1">
      <c r="A146" s="137" t="s">
        <v>174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9"/>
    </row>
    <row r="147" spans="1:18" ht="139.5">
      <c r="A147" s="14" t="s">
        <v>300</v>
      </c>
      <c r="B147" s="14" t="s">
        <v>2</v>
      </c>
      <c r="C147" s="14" t="s">
        <v>301</v>
      </c>
      <c r="D147" s="14" t="s">
        <v>0</v>
      </c>
      <c r="E147" s="51">
        <v>360</v>
      </c>
      <c r="F147" s="52"/>
      <c r="G147" s="53"/>
      <c r="H147" s="51">
        <v>360</v>
      </c>
      <c r="I147" s="52"/>
      <c r="J147" s="52"/>
      <c r="K147" s="54"/>
      <c r="L147" s="55"/>
      <c r="M147" s="56"/>
      <c r="N147" s="14" t="s">
        <v>137</v>
      </c>
      <c r="O147" s="14" t="s">
        <v>255</v>
      </c>
      <c r="P147" s="14" t="s">
        <v>0</v>
      </c>
      <c r="Q147" s="14" t="s">
        <v>0</v>
      </c>
      <c r="R147" s="14" t="s">
        <v>0</v>
      </c>
    </row>
    <row r="148" spans="1:18" ht="23.25">
      <c r="A148" s="22" t="s">
        <v>323</v>
      </c>
      <c r="B148" s="14"/>
      <c r="C148" s="14"/>
      <c r="D148" s="14"/>
      <c r="E148" s="63">
        <f>SUM(E147)</f>
        <v>360</v>
      </c>
      <c r="F148" s="66" t="s">
        <v>318</v>
      </c>
      <c r="G148" s="45">
        <v>0</v>
      </c>
      <c r="H148" s="63">
        <f>SUM(H147)</f>
        <v>360</v>
      </c>
      <c r="I148" s="66" t="s">
        <v>318</v>
      </c>
      <c r="J148" s="45">
        <v>0</v>
      </c>
      <c r="K148" s="63">
        <f>SUM(K147)</f>
        <v>0</v>
      </c>
      <c r="L148" s="66" t="s">
        <v>318</v>
      </c>
      <c r="M148" s="45">
        <v>0</v>
      </c>
      <c r="N148" s="14"/>
      <c r="O148" s="14"/>
      <c r="P148" s="14"/>
      <c r="Q148" s="14"/>
      <c r="R148" s="14"/>
    </row>
    <row r="149" spans="1:18" ht="23.25">
      <c r="A149" s="3" t="s">
        <v>337</v>
      </c>
      <c r="B149" s="78"/>
      <c r="C149" s="78"/>
      <c r="D149" s="1"/>
      <c r="E149" s="63">
        <f>E141+E145+E147</f>
        <v>4899.3</v>
      </c>
      <c r="F149" s="66" t="s">
        <v>318</v>
      </c>
      <c r="G149" s="63">
        <f aca="true" t="shared" si="12" ref="G149:M149">G141+G145+G147</f>
        <v>0</v>
      </c>
      <c r="H149" s="63">
        <f t="shared" si="12"/>
        <v>4899.3</v>
      </c>
      <c r="I149" s="66" t="s">
        <v>318</v>
      </c>
      <c r="J149" s="63">
        <f t="shared" si="12"/>
        <v>0</v>
      </c>
      <c r="K149" s="63">
        <f t="shared" si="12"/>
        <v>0</v>
      </c>
      <c r="L149" s="66" t="s">
        <v>318</v>
      </c>
      <c r="M149" s="63">
        <f t="shared" si="12"/>
        <v>0</v>
      </c>
      <c r="N149" s="4"/>
      <c r="O149" s="78"/>
      <c r="P149" s="78"/>
      <c r="Q149" s="78"/>
      <c r="R149" s="78"/>
    </row>
    <row r="150" spans="1:18" s="5" customFormat="1" ht="22.5" customHeight="1">
      <c r="A150" s="110" t="s">
        <v>232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2"/>
    </row>
    <row r="151" spans="1:18" ht="23.25" customHeight="1">
      <c r="A151" s="137" t="s">
        <v>180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9"/>
    </row>
    <row r="152" spans="1:18" ht="93">
      <c r="A152" s="78" t="s">
        <v>59</v>
      </c>
      <c r="B152" s="10" t="s">
        <v>36</v>
      </c>
      <c r="C152" s="78" t="s">
        <v>60</v>
      </c>
      <c r="D152" s="78" t="s">
        <v>0</v>
      </c>
      <c r="E152" s="51">
        <v>360</v>
      </c>
      <c r="F152" s="52"/>
      <c r="G152" s="53"/>
      <c r="H152" s="51">
        <v>360</v>
      </c>
      <c r="I152" s="52"/>
      <c r="J152" s="52"/>
      <c r="K152" s="54"/>
      <c r="L152" s="55"/>
      <c r="M152" s="56"/>
      <c r="N152" s="1" t="s">
        <v>137</v>
      </c>
      <c r="O152" s="78" t="s">
        <v>233</v>
      </c>
      <c r="P152" s="78"/>
      <c r="Q152" s="78"/>
      <c r="R152" s="78" t="s">
        <v>148</v>
      </c>
    </row>
    <row r="153" spans="1:18" ht="116.25">
      <c r="A153" s="78" t="s">
        <v>64</v>
      </c>
      <c r="B153" s="78" t="s">
        <v>2</v>
      </c>
      <c r="C153" s="78" t="s">
        <v>50</v>
      </c>
      <c r="D153" s="78" t="s">
        <v>0</v>
      </c>
      <c r="E153" s="51">
        <v>200</v>
      </c>
      <c r="F153" s="52"/>
      <c r="G153" s="53"/>
      <c r="H153" s="51">
        <v>200</v>
      </c>
      <c r="I153" s="52"/>
      <c r="J153" s="52"/>
      <c r="K153" s="54"/>
      <c r="L153" s="55"/>
      <c r="M153" s="56"/>
      <c r="N153" s="1" t="s">
        <v>137</v>
      </c>
      <c r="O153" s="78" t="s">
        <v>233</v>
      </c>
      <c r="P153" s="78"/>
      <c r="Q153" s="78"/>
      <c r="R153" s="78" t="s">
        <v>148</v>
      </c>
    </row>
    <row r="154" spans="1:18" ht="23.25">
      <c r="A154" s="3" t="s">
        <v>336</v>
      </c>
      <c r="B154" s="26"/>
      <c r="C154" s="78"/>
      <c r="D154" s="78"/>
      <c r="E154" s="63">
        <f>SUM(E152:E153)</f>
        <v>560</v>
      </c>
      <c r="F154" s="66" t="s">
        <v>318</v>
      </c>
      <c r="G154" s="45">
        <v>0</v>
      </c>
      <c r="H154" s="63">
        <f>SUM(H152:H153)</f>
        <v>560</v>
      </c>
      <c r="I154" s="66" t="s">
        <v>318</v>
      </c>
      <c r="J154" s="45">
        <v>0</v>
      </c>
      <c r="K154" s="63">
        <f>SUM(K152:K153)</f>
        <v>0</v>
      </c>
      <c r="L154" s="66" t="s">
        <v>318</v>
      </c>
      <c r="M154" s="45">
        <v>0</v>
      </c>
      <c r="N154" s="4"/>
      <c r="O154" s="78"/>
      <c r="P154" s="78"/>
      <c r="Q154" s="78"/>
      <c r="R154" s="78"/>
    </row>
    <row r="155" spans="1:18" ht="23.25" customHeight="1">
      <c r="A155" s="137" t="s">
        <v>61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9"/>
    </row>
    <row r="156" spans="1:18" ht="93">
      <c r="A156" s="78" t="s">
        <v>62</v>
      </c>
      <c r="B156" s="10" t="s">
        <v>2</v>
      </c>
      <c r="C156" s="78" t="s">
        <v>57</v>
      </c>
      <c r="D156" s="78" t="s">
        <v>0</v>
      </c>
      <c r="E156" s="51">
        <v>1750</v>
      </c>
      <c r="F156" s="52"/>
      <c r="G156" s="53"/>
      <c r="H156" s="51">
        <v>1750</v>
      </c>
      <c r="I156" s="52"/>
      <c r="J156" s="52"/>
      <c r="K156" s="54"/>
      <c r="L156" s="55"/>
      <c r="M156" s="56"/>
      <c r="N156" s="1" t="s">
        <v>137</v>
      </c>
      <c r="O156" s="78" t="s">
        <v>161</v>
      </c>
      <c r="P156" s="78"/>
      <c r="Q156" s="78"/>
      <c r="R156" s="78" t="s">
        <v>146</v>
      </c>
    </row>
    <row r="157" spans="1:18" ht="26.25" customHeight="1">
      <c r="A157" s="28" t="s">
        <v>322</v>
      </c>
      <c r="C157" s="78"/>
      <c r="D157" s="78"/>
      <c r="E157" s="63">
        <f>SUM(E156:E156)</f>
        <v>1750</v>
      </c>
      <c r="F157" s="66" t="s">
        <v>318</v>
      </c>
      <c r="G157" s="45">
        <v>0</v>
      </c>
      <c r="H157" s="63">
        <f>SUM(H156:H156)</f>
        <v>1750</v>
      </c>
      <c r="I157" s="66" t="s">
        <v>318</v>
      </c>
      <c r="J157" s="45">
        <v>0</v>
      </c>
      <c r="K157" s="63">
        <f>SUM(K156:K156)</f>
        <v>0</v>
      </c>
      <c r="L157" s="66" t="s">
        <v>318</v>
      </c>
      <c r="M157" s="45">
        <v>0</v>
      </c>
      <c r="N157" s="4"/>
      <c r="O157" s="78"/>
      <c r="P157" s="78"/>
      <c r="Q157" s="78"/>
      <c r="R157" s="78"/>
    </row>
    <row r="158" spans="1:18" ht="23.25">
      <c r="A158" s="3" t="s">
        <v>334</v>
      </c>
      <c r="B158" s="78"/>
      <c r="C158" s="78"/>
      <c r="D158" s="78"/>
      <c r="E158" s="63">
        <f>E154+E157</f>
        <v>2310</v>
      </c>
      <c r="F158" s="66" t="s">
        <v>318</v>
      </c>
      <c r="G158" s="45">
        <f aca="true" t="shared" si="13" ref="G158:M158">G154+G157</f>
        <v>0</v>
      </c>
      <c r="H158" s="63">
        <f t="shared" si="13"/>
        <v>2310</v>
      </c>
      <c r="I158" s="66" t="s">
        <v>318</v>
      </c>
      <c r="J158" s="45">
        <f t="shared" si="13"/>
        <v>0</v>
      </c>
      <c r="K158" s="63">
        <f t="shared" si="13"/>
        <v>0</v>
      </c>
      <c r="L158" s="66" t="s">
        <v>318</v>
      </c>
      <c r="M158" s="45">
        <f t="shared" si="13"/>
        <v>0</v>
      </c>
      <c r="N158" s="4"/>
      <c r="O158" s="78"/>
      <c r="P158" s="78"/>
      <c r="Q158" s="78"/>
      <c r="R158" s="78"/>
    </row>
    <row r="159" spans="1:18" s="5" customFormat="1" ht="23.25" customHeight="1">
      <c r="A159" s="110" t="s">
        <v>121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2"/>
    </row>
    <row r="160" spans="1:18" s="5" customFormat="1" ht="22.5" customHeight="1">
      <c r="A160" s="137" t="s">
        <v>176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9"/>
    </row>
    <row r="161" spans="1:18" ht="226.5" customHeight="1">
      <c r="A161" s="14" t="s">
        <v>55</v>
      </c>
      <c r="B161" s="14" t="s">
        <v>2</v>
      </c>
      <c r="C161" s="14" t="s">
        <v>41</v>
      </c>
      <c r="D161" s="14" t="s">
        <v>81</v>
      </c>
      <c r="E161" s="51">
        <v>100</v>
      </c>
      <c r="F161" s="52"/>
      <c r="G161" s="53"/>
      <c r="H161" s="51">
        <v>100</v>
      </c>
      <c r="I161" s="52"/>
      <c r="J161" s="52"/>
      <c r="K161" s="54"/>
      <c r="L161" s="55"/>
      <c r="M161" s="56"/>
      <c r="N161" s="16" t="s">
        <v>137</v>
      </c>
      <c r="O161" s="14" t="s">
        <v>257</v>
      </c>
      <c r="P161" s="14"/>
      <c r="Q161" s="14"/>
      <c r="R161" s="160" t="s">
        <v>258</v>
      </c>
    </row>
    <row r="162" spans="1:18" ht="363.75" customHeight="1">
      <c r="A162" s="14" t="s">
        <v>56</v>
      </c>
      <c r="B162" s="14" t="s">
        <v>2</v>
      </c>
      <c r="C162" s="14" t="s">
        <v>41</v>
      </c>
      <c r="D162" s="14" t="s">
        <v>81</v>
      </c>
      <c r="E162" s="51">
        <v>400</v>
      </c>
      <c r="F162" s="52"/>
      <c r="G162" s="53"/>
      <c r="H162" s="51">
        <v>400</v>
      </c>
      <c r="I162" s="52"/>
      <c r="J162" s="52"/>
      <c r="K162" s="54"/>
      <c r="L162" s="55"/>
      <c r="M162" s="56"/>
      <c r="N162" s="16" t="s">
        <v>137</v>
      </c>
      <c r="O162" s="14" t="s">
        <v>257</v>
      </c>
      <c r="P162" s="14"/>
      <c r="Q162" s="71"/>
      <c r="R162" s="169"/>
    </row>
    <row r="163" spans="1:18" ht="23.25">
      <c r="A163" s="22" t="s">
        <v>333</v>
      </c>
      <c r="B163" s="26"/>
      <c r="C163" s="26"/>
      <c r="D163" s="26"/>
      <c r="E163" s="63">
        <f>SUM(E161:E162)</f>
        <v>500</v>
      </c>
      <c r="F163" s="66" t="s">
        <v>318</v>
      </c>
      <c r="G163" s="45">
        <v>0</v>
      </c>
      <c r="H163" s="63">
        <f>SUM(H161:H162)</f>
        <v>500</v>
      </c>
      <c r="I163" s="66" t="s">
        <v>318</v>
      </c>
      <c r="J163" s="45">
        <v>0</v>
      </c>
      <c r="K163" s="63">
        <f>SUM(K161:K162)</f>
        <v>0</v>
      </c>
      <c r="L163" s="66" t="s">
        <v>318</v>
      </c>
      <c r="M163" s="45">
        <v>0</v>
      </c>
      <c r="N163" s="18"/>
      <c r="O163" s="26"/>
      <c r="P163" s="78"/>
      <c r="Q163" s="78"/>
      <c r="R163" s="78"/>
    </row>
    <row r="164" spans="1:18" ht="23.25">
      <c r="A164" s="22" t="s">
        <v>332</v>
      </c>
      <c r="B164" s="26"/>
      <c r="C164" s="26"/>
      <c r="D164" s="26"/>
      <c r="E164" s="63">
        <f>E163</f>
        <v>500</v>
      </c>
      <c r="F164" s="66" t="str">
        <f aca="true" t="shared" si="14" ref="F164:M164">F163</f>
        <v>/</v>
      </c>
      <c r="G164" s="45">
        <f t="shared" si="14"/>
        <v>0</v>
      </c>
      <c r="H164" s="63">
        <f t="shared" si="14"/>
        <v>500</v>
      </c>
      <c r="I164" s="66" t="str">
        <f t="shared" si="14"/>
        <v>/</v>
      </c>
      <c r="J164" s="45">
        <f t="shared" si="14"/>
        <v>0</v>
      </c>
      <c r="K164" s="63">
        <f t="shared" si="14"/>
        <v>0</v>
      </c>
      <c r="L164" s="66" t="str">
        <f t="shared" si="14"/>
        <v>/</v>
      </c>
      <c r="M164" s="45">
        <f t="shared" si="14"/>
        <v>0</v>
      </c>
      <c r="N164" s="18"/>
      <c r="O164" s="26"/>
      <c r="P164" s="78"/>
      <c r="Q164" s="78"/>
      <c r="R164" s="78"/>
    </row>
    <row r="165" spans="1:18" s="5" customFormat="1" ht="22.5" customHeight="1">
      <c r="A165" s="110" t="s">
        <v>30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2"/>
    </row>
    <row r="166" spans="1:18" ht="23.25">
      <c r="A166" s="159" t="s">
        <v>80</v>
      </c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9"/>
    </row>
    <row r="167" spans="1:18" ht="93">
      <c r="A167" s="78" t="s">
        <v>94</v>
      </c>
      <c r="B167" s="10" t="s">
        <v>2</v>
      </c>
      <c r="C167" s="14" t="s">
        <v>159</v>
      </c>
      <c r="D167" s="14" t="s">
        <v>0</v>
      </c>
      <c r="E167" s="51">
        <v>209</v>
      </c>
      <c r="F167" s="52"/>
      <c r="G167" s="53"/>
      <c r="H167" s="51">
        <v>209</v>
      </c>
      <c r="I167" s="52"/>
      <c r="J167" s="52"/>
      <c r="K167" s="54"/>
      <c r="L167" s="55"/>
      <c r="M167" s="56"/>
      <c r="N167" s="1" t="s">
        <v>137</v>
      </c>
      <c r="O167" s="78" t="s">
        <v>194</v>
      </c>
      <c r="P167" s="78"/>
      <c r="Q167" s="78"/>
      <c r="R167" s="78"/>
    </row>
    <row r="168" spans="1:18" ht="23.25">
      <c r="A168" s="3" t="s">
        <v>331</v>
      </c>
      <c r="B168" s="78"/>
      <c r="C168" s="78"/>
      <c r="D168" s="14"/>
      <c r="E168" s="63">
        <f>SUM(E167:E167)</f>
        <v>209</v>
      </c>
      <c r="F168" s="66" t="s">
        <v>318</v>
      </c>
      <c r="G168" s="45">
        <v>0</v>
      </c>
      <c r="H168" s="63">
        <f>SUM(H167:H167)</f>
        <v>209</v>
      </c>
      <c r="I168" s="66" t="s">
        <v>318</v>
      </c>
      <c r="J168" s="45">
        <v>0</v>
      </c>
      <c r="K168" s="63">
        <f>SUM(K167:K167)</f>
        <v>0</v>
      </c>
      <c r="L168" s="66" t="s">
        <v>318</v>
      </c>
      <c r="M168" s="45">
        <v>0</v>
      </c>
      <c r="N168" s="18"/>
      <c r="O168" s="78"/>
      <c r="P168" s="78"/>
      <c r="Q168" s="78"/>
      <c r="R168" s="78"/>
    </row>
    <row r="169" spans="1:18" ht="23.25" customHeight="1">
      <c r="A169" s="137" t="s">
        <v>195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9"/>
    </row>
    <row r="170" spans="1:18" ht="46.5">
      <c r="A170" s="78" t="s">
        <v>197</v>
      </c>
      <c r="B170" s="78" t="s">
        <v>2</v>
      </c>
      <c r="C170" s="78" t="s">
        <v>196</v>
      </c>
      <c r="D170" s="14" t="s">
        <v>0</v>
      </c>
      <c r="E170" s="51">
        <v>600</v>
      </c>
      <c r="F170" s="52"/>
      <c r="G170" s="53"/>
      <c r="H170" s="51">
        <v>600</v>
      </c>
      <c r="I170" s="52"/>
      <c r="J170" s="52"/>
      <c r="K170" s="54"/>
      <c r="L170" s="55"/>
      <c r="M170" s="56"/>
      <c r="N170" s="16" t="s">
        <v>137</v>
      </c>
      <c r="O170" s="78" t="s">
        <v>194</v>
      </c>
      <c r="P170" s="78"/>
      <c r="Q170" s="78"/>
      <c r="R170" s="78"/>
    </row>
    <row r="171" spans="1:18" ht="23.25">
      <c r="A171" s="3" t="s">
        <v>322</v>
      </c>
      <c r="B171" s="78"/>
      <c r="C171" s="78"/>
      <c r="D171" s="14"/>
      <c r="E171" s="63">
        <f>SUM(E170:E170)</f>
        <v>600</v>
      </c>
      <c r="F171" s="66" t="s">
        <v>318</v>
      </c>
      <c r="G171" s="45">
        <v>0</v>
      </c>
      <c r="H171" s="63">
        <f>SUM(H170:H170)</f>
        <v>600</v>
      </c>
      <c r="I171" s="66" t="s">
        <v>318</v>
      </c>
      <c r="J171" s="45">
        <v>0</v>
      </c>
      <c r="K171" s="63">
        <f>SUM(K170:K170)</f>
        <v>0</v>
      </c>
      <c r="L171" s="66" t="s">
        <v>318</v>
      </c>
      <c r="M171" s="45">
        <v>0</v>
      </c>
      <c r="N171" s="18"/>
      <c r="O171" s="78"/>
      <c r="P171" s="78"/>
      <c r="Q171" s="78"/>
      <c r="R171" s="78"/>
    </row>
    <row r="172" spans="1:18" ht="23.25">
      <c r="A172" s="3" t="s">
        <v>330</v>
      </c>
      <c r="B172" s="78"/>
      <c r="C172" s="78"/>
      <c r="D172" s="78"/>
      <c r="E172" s="63">
        <f>E168+E171</f>
        <v>809</v>
      </c>
      <c r="F172" s="66" t="s">
        <v>318</v>
      </c>
      <c r="G172" s="45">
        <f aca="true" t="shared" si="15" ref="G172:M172">G168+G171</f>
        <v>0</v>
      </c>
      <c r="H172" s="63">
        <f t="shared" si="15"/>
        <v>809</v>
      </c>
      <c r="I172" s="66" t="s">
        <v>318</v>
      </c>
      <c r="J172" s="45">
        <f t="shared" si="15"/>
        <v>0</v>
      </c>
      <c r="K172" s="63">
        <f t="shared" si="15"/>
        <v>0</v>
      </c>
      <c r="L172" s="66" t="s">
        <v>318</v>
      </c>
      <c r="M172" s="45">
        <f t="shared" si="15"/>
        <v>0</v>
      </c>
      <c r="N172" s="18"/>
      <c r="O172" s="78"/>
      <c r="P172" s="78"/>
      <c r="Q172" s="78"/>
      <c r="R172" s="78"/>
    </row>
    <row r="173" spans="1:18" s="5" customFormat="1" ht="22.5" customHeight="1">
      <c r="A173" s="110" t="s">
        <v>95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2"/>
    </row>
    <row r="174" spans="1:18" s="5" customFormat="1" ht="47.25" customHeight="1">
      <c r="A174" s="137" t="s">
        <v>71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9"/>
    </row>
    <row r="175" spans="1:18" s="35" customFormat="1" ht="93">
      <c r="A175" s="14" t="s">
        <v>72</v>
      </c>
      <c r="B175" s="14" t="s">
        <v>73</v>
      </c>
      <c r="C175" s="14" t="s">
        <v>74</v>
      </c>
      <c r="D175" s="14" t="s">
        <v>0</v>
      </c>
      <c r="E175" s="51">
        <v>1520</v>
      </c>
      <c r="F175" s="52"/>
      <c r="G175" s="53"/>
      <c r="H175" s="51">
        <v>1520</v>
      </c>
      <c r="I175" s="52"/>
      <c r="J175" s="52"/>
      <c r="K175" s="54"/>
      <c r="L175" s="55"/>
      <c r="M175" s="56"/>
      <c r="N175" s="16" t="s">
        <v>137</v>
      </c>
      <c r="O175" s="14" t="s">
        <v>280</v>
      </c>
      <c r="P175" s="14"/>
      <c r="Q175" s="14"/>
      <c r="R175" s="14"/>
    </row>
    <row r="176" spans="1:18" s="35" customFormat="1" ht="116.25">
      <c r="A176" s="14" t="s">
        <v>75</v>
      </c>
      <c r="B176" s="14" t="s">
        <v>76</v>
      </c>
      <c r="C176" s="14" t="s">
        <v>77</v>
      </c>
      <c r="D176" s="14" t="s">
        <v>0</v>
      </c>
      <c r="E176" s="51">
        <v>102</v>
      </c>
      <c r="F176" s="52"/>
      <c r="G176" s="53"/>
      <c r="H176" s="51">
        <v>102</v>
      </c>
      <c r="I176" s="52"/>
      <c r="J176" s="52"/>
      <c r="K176" s="54"/>
      <c r="L176" s="55"/>
      <c r="M176" s="56"/>
      <c r="N176" s="16" t="s">
        <v>137</v>
      </c>
      <c r="O176" s="14" t="s">
        <v>280</v>
      </c>
      <c r="P176" s="14"/>
      <c r="Q176" s="14"/>
      <c r="R176" s="14"/>
    </row>
    <row r="177" spans="1:18" s="35" customFormat="1" ht="46.5">
      <c r="A177" s="14" t="s">
        <v>78</v>
      </c>
      <c r="B177" s="14" t="s">
        <v>36</v>
      </c>
      <c r="C177" s="14" t="s">
        <v>79</v>
      </c>
      <c r="D177" s="14" t="s">
        <v>0</v>
      </c>
      <c r="E177" s="51">
        <v>320</v>
      </c>
      <c r="F177" s="52"/>
      <c r="G177" s="53"/>
      <c r="H177" s="51">
        <v>320</v>
      </c>
      <c r="I177" s="52"/>
      <c r="J177" s="52"/>
      <c r="K177" s="54"/>
      <c r="L177" s="55"/>
      <c r="M177" s="56"/>
      <c r="N177" s="16" t="s">
        <v>137</v>
      </c>
      <c r="O177" s="14" t="s">
        <v>280</v>
      </c>
      <c r="P177" s="14"/>
      <c r="Q177" s="14"/>
      <c r="R177" s="14"/>
    </row>
    <row r="178" spans="1:18" ht="23.25">
      <c r="A178" s="19" t="s">
        <v>329</v>
      </c>
      <c r="B178" s="20"/>
      <c r="C178" s="78"/>
      <c r="D178" s="78"/>
      <c r="E178" s="63">
        <f>SUM(E175:E177)</f>
        <v>1942</v>
      </c>
      <c r="F178" s="66" t="s">
        <v>318</v>
      </c>
      <c r="G178" s="45">
        <v>0</v>
      </c>
      <c r="H178" s="63">
        <f>SUM(H175:H177)</f>
        <v>1942</v>
      </c>
      <c r="I178" s="66" t="s">
        <v>318</v>
      </c>
      <c r="J178" s="45">
        <v>0</v>
      </c>
      <c r="K178" s="63">
        <f>SUM(K175:K177)</f>
        <v>0</v>
      </c>
      <c r="L178" s="66" t="s">
        <v>318</v>
      </c>
      <c r="M178" s="45">
        <v>0</v>
      </c>
      <c r="N178" s="4"/>
      <c r="O178" s="78"/>
      <c r="P178" s="78"/>
      <c r="Q178" s="78"/>
      <c r="R178" s="77"/>
    </row>
    <row r="179" spans="1:18" ht="23.25" customHeight="1">
      <c r="A179" s="163" t="s">
        <v>89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5"/>
    </row>
    <row r="180" spans="1:18" ht="46.5">
      <c r="A180" s="78" t="s">
        <v>141</v>
      </c>
      <c r="B180" s="78" t="s">
        <v>36</v>
      </c>
      <c r="C180" s="78" t="s">
        <v>142</v>
      </c>
      <c r="D180" s="78" t="s">
        <v>0</v>
      </c>
      <c r="E180" s="51">
        <v>211</v>
      </c>
      <c r="F180" s="52"/>
      <c r="G180" s="53"/>
      <c r="H180" s="51">
        <v>211</v>
      </c>
      <c r="I180" s="52"/>
      <c r="J180" s="52"/>
      <c r="K180" s="54"/>
      <c r="L180" s="55"/>
      <c r="M180" s="56"/>
      <c r="N180" s="78" t="s">
        <v>137</v>
      </c>
      <c r="O180" s="78" t="s">
        <v>281</v>
      </c>
      <c r="P180" s="78"/>
      <c r="Q180" s="78"/>
      <c r="R180" s="78"/>
    </row>
    <row r="181" spans="1:18" ht="162.75">
      <c r="A181" s="78" t="s">
        <v>143</v>
      </c>
      <c r="B181" s="78" t="s">
        <v>144</v>
      </c>
      <c r="C181" s="78" t="s">
        <v>145</v>
      </c>
      <c r="D181" s="78" t="s">
        <v>0</v>
      </c>
      <c r="E181" s="51">
        <v>176</v>
      </c>
      <c r="F181" s="52"/>
      <c r="G181" s="53"/>
      <c r="H181" s="51">
        <v>176</v>
      </c>
      <c r="I181" s="52"/>
      <c r="J181" s="52"/>
      <c r="K181" s="54"/>
      <c r="L181" s="55"/>
      <c r="M181" s="56"/>
      <c r="N181" s="78" t="s">
        <v>137</v>
      </c>
      <c r="O181" s="78" t="s">
        <v>281</v>
      </c>
      <c r="P181" s="78"/>
      <c r="Q181" s="78"/>
      <c r="R181" s="78" t="s">
        <v>188</v>
      </c>
    </row>
    <row r="182" spans="1:18" ht="23.25">
      <c r="A182" s="3" t="s">
        <v>322</v>
      </c>
      <c r="B182" s="78"/>
      <c r="C182" s="78"/>
      <c r="D182" s="78"/>
      <c r="E182" s="63">
        <f>SUM(E180:E181)</f>
        <v>387</v>
      </c>
      <c r="F182" s="66" t="s">
        <v>318</v>
      </c>
      <c r="G182" s="45">
        <v>0</v>
      </c>
      <c r="H182" s="63">
        <f>SUM(H180:H181)</f>
        <v>387</v>
      </c>
      <c r="I182" s="66" t="s">
        <v>318</v>
      </c>
      <c r="J182" s="45">
        <v>0</v>
      </c>
      <c r="K182" s="63">
        <f>SUM(K180:K181)</f>
        <v>0</v>
      </c>
      <c r="L182" s="66" t="s">
        <v>318</v>
      </c>
      <c r="M182" s="45">
        <v>0</v>
      </c>
      <c r="N182" s="78"/>
      <c r="O182" s="78"/>
      <c r="P182" s="78"/>
      <c r="Q182" s="78"/>
      <c r="R182" s="78"/>
    </row>
    <row r="183" spans="1:18" ht="23.25" customHeight="1">
      <c r="A183" s="137" t="s">
        <v>293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9"/>
    </row>
    <row r="184" spans="1:18" ht="116.25">
      <c r="A184" s="78" t="s">
        <v>284</v>
      </c>
      <c r="B184" s="78" t="s">
        <v>76</v>
      </c>
      <c r="C184" s="78" t="s">
        <v>283</v>
      </c>
      <c r="D184" s="78"/>
      <c r="E184" s="51">
        <v>800</v>
      </c>
      <c r="F184" s="52"/>
      <c r="G184" s="53"/>
      <c r="H184" s="51">
        <v>800</v>
      </c>
      <c r="I184" s="52"/>
      <c r="J184" s="52"/>
      <c r="K184" s="54"/>
      <c r="L184" s="55"/>
      <c r="M184" s="56"/>
      <c r="N184" s="16" t="s">
        <v>137</v>
      </c>
      <c r="O184" s="78" t="s">
        <v>194</v>
      </c>
      <c r="P184" s="78"/>
      <c r="Q184" s="78"/>
      <c r="R184" s="77"/>
    </row>
    <row r="185" spans="1:18" ht="23.25">
      <c r="A185" s="3" t="s">
        <v>324</v>
      </c>
      <c r="B185" s="78"/>
      <c r="C185" s="78"/>
      <c r="D185" s="78"/>
      <c r="E185" s="63">
        <f>SUM(E184:E184)</f>
        <v>800</v>
      </c>
      <c r="F185" s="66" t="s">
        <v>318</v>
      </c>
      <c r="G185" s="45">
        <v>0</v>
      </c>
      <c r="H185" s="63">
        <f>SUM(H184:H184)</f>
        <v>800</v>
      </c>
      <c r="I185" s="66" t="s">
        <v>318</v>
      </c>
      <c r="J185" s="45">
        <v>0</v>
      </c>
      <c r="K185" s="63">
        <f>SUM(K184:K184)</f>
        <v>0</v>
      </c>
      <c r="L185" s="66" t="s">
        <v>318</v>
      </c>
      <c r="M185" s="45">
        <v>0</v>
      </c>
      <c r="N185" s="18"/>
      <c r="O185" s="78"/>
      <c r="P185" s="78"/>
      <c r="Q185" s="78"/>
      <c r="R185" s="78"/>
    </row>
    <row r="186" spans="1:18" ht="23.25" customHeight="1">
      <c r="A186" s="137" t="s">
        <v>285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9"/>
    </row>
    <row r="187" spans="1:18" ht="116.25">
      <c r="A187" s="78" t="s">
        <v>286</v>
      </c>
      <c r="B187" s="78" t="s">
        <v>76</v>
      </c>
      <c r="C187" s="78" t="s">
        <v>263</v>
      </c>
      <c r="D187" s="78"/>
      <c r="E187" s="51">
        <v>80</v>
      </c>
      <c r="F187" s="52"/>
      <c r="G187" s="53"/>
      <c r="H187" s="51">
        <v>80</v>
      </c>
      <c r="I187" s="52"/>
      <c r="J187" s="52"/>
      <c r="K187" s="54"/>
      <c r="L187" s="55"/>
      <c r="M187" s="56"/>
      <c r="N187" s="16" t="s">
        <v>137</v>
      </c>
      <c r="O187" s="78" t="s">
        <v>194</v>
      </c>
      <c r="P187" s="78"/>
      <c r="Q187" s="78"/>
      <c r="R187" s="77"/>
    </row>
    <row r="188" spans="1:18" ht="93">
      <c r="A188" s="78" t="s">
        <v>287</v>
      </c>
      <c r="B188" s="78" t="s">
        <v>73</v>
      </c>
      <c r="C188" s="78" t="s">
        <v>290</v>
      </c>
      <c r="D188" s="78"/>
      <c r="E188" s="51">
        <v>1500</v>
      </c>
      <c r="F188" s="52"/>
      <c r="G188" s="53"/>
      <c r="H188" s="51">
        <v>1500</v>
      </c>
      <c r="I188" s="52"/>
      <c r="J188" s="52"/>
      <c r="K188" s="54"/>
      <c r="L188" s="55"/>
      <c r="M188" s="56"/>
      <c r="N188" s="16" t="s">
        <v>137</v>
      </c>
      <c r="O188" s="78" t="s">
        <v>292</v>
      </c>
      <c r="P188" s="78"/>
      <c r="Q188" s="78"/>
      <c r="R188" s="77"/>
    </row>
    <row r="189" spans="1:18" ht="93">
      <c r="A189" s="78" t="s">
        <v>288</v>
      </c>
      <c r="B189" s="78" t="s">
        <v>73</v>
      </c>
      <c r="C189" s="78" t="s">
        <v>282</v>
      </c>
      <c r="D189" s="78"/>
      <c r="E189" s="51">
        <v>130</v>
      </c>
      <c r="F189" s="52"/>
      <c r="G189" s="53"/>
      <c r="H189" s="51">
        <v>130</v>
      </c>
      <c r="I189" s="52"/>
      <c r="J189" s="52"/>
      <c r="K189" s="54"/>
      <c r="L189" s="55"/>
      <c r="M189" s="56"/>
      <c r="N189" s="16" t="s">
        <v>137</v>
      </c>
      <c r="O189" s="78" t="s">
        <v>359</v>
      </c>
      <c r="P189" s="78"/>
      <c r="Q189" s="78"/>
      <c r="R189" s="77"/>
    </row>
    <row r="190" spans="1:18" ht="93">
      <c r="A190" s="78" t="s">
        <v>289</v>
      </c>
      <c r="B190" s="78" t="s">
        <v>73</v>
      </c>
      <c r="C190" s="78" t="s">
        <v>291</v>
      </c>
      <c r="D190" s="78"/>
      <c r="E190" s="51">
        <v>4000</v>
      </c>
      <c r="F190" s="52"/>
      <c r="G190" s="53"/>
      <c r="H190" s="51">
        <v>4000</v>
      </c>
      <c r="I190" s="52"/>
      <c r="J190" s="52"/>
      <c r="K190" s="54"/>
      <c r="L190" s="55"/>
      <c r="M190" s="56"/>
      <c r="N190" s="16" t="s">
        <v>137</v>
      </c>
      <c r="O190" s="78" t="s">
        <v>194</v>
      </c>
      <c r="P190" s="78"/>
      <c r="Q190" s="78"/>
      <c r="R190" s="77"/>
    </row>
    <row r="191" spans="1:18" ht="23.25">
      <c r="A191" s="3" t="s">
        <v>327</v>
      </c>
      <c r="B191" s="78"/>
      <c r="C191" s="78"/>
      <c r="D191" s="78"/>
      <c r="E191" s="63">
        <f>SUM(E187:E190)</f>
        <v>5710</v>
      </c>
      <c r="F191" s="66" t="s">
        <v>318</v>
      </c>
      <c r="G191" s="45">
        <v>0</v>
      </c>
      <c r="H191" s="63">
        <f>SUM(H187:H190)</f>
        <v>5710</v>
      </c>
      <c r="I191" s="66" t="s">
        <v>318</v>
      </c>
      <c r="J191" s="45">
        <v>0</v>
      </c>
      <c r="K191" s="63">
        <f>SUM(K187:K190)</f>
        <v>0</v>
      </c>
      <c r="L191" s="66" t="s">
        <v>318</v>
      </c>
      <c r="M191" s="45">
        <v>0</v>
      </c>
      <c r="N191" s="18"/>
      <c r="O191" s="78"/>
      <c r="P191" s="78"/>
      <c r="Q191" s="78"/>
      <c r="R191" s="78"/>
    </row>
    <row r="192" spans="1:18" ht="23.25">
      <c r="A192" s="3" t="s">
        <v>326</v>
      </c>
      <c r="B192" s="78"/>
      <c r="C192" s="78"/>
      <c r="D192" s="78"/>
      <c r="E192" s="63">
        <f>E191+E185+E182+E178</f>
        <v>8839</v>
      </c>
      <c r="F192" s="66" t="s">
        <v>318</v>
      </c>
      <c r="G192" s="45">
        <f aca="true" t="shared" si="16" ref="G192:M192">G191+G185+G182+G178</f>
        <v>0</v>
      </c>
      <c r="H192" s="63">
        <f t="shared" si="16"/>
        <v>8839</v>
      </c>
      <c r="I192" s="66" t="s">
        <v>318</v>
      </c>
      <c r="J192" s="45">
        <f t="shared" si="16"/>
        <v>0</v>
      </c>
      <c r="K192" s="63">
        <f t="shared" si="16"/>
        <v>0</v>
      </c>
      <c r="L192" s="66" t="s">
        <v>318</v>
      </c>
      <c r="M192" s="45">
        <f t="shared" si="16"/>
        <v>0</v>
      </c>
      <c r="N192" s="4"/>
      <c r="O192" s="78"/>
      <c r="P192" s="78"/>
      <c r="Q192" s="78"/>
      <c r="R192" s="77"/>
    </row>
    <row r="193" spans="1:18" s="5" customFormat="1" ht="22.5" customHeight="1">
      <c r="A193" s="110" t="s">
        <v>10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2"/>
    </row>
    <row r="194" spans="1:18" s="5" customFormat="1" ht="22.5" customHeight="1">
      <c r="A194" s="137" t="s">
        <v>82</v>
      </c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9"/>
    </row>
    <row r="195" spans="1:18" s="5" customFormat="1" ht="93">
      <c r="A195" s="64" t="s">
        <v>100</v>
      </c>
      <c r="B195" s="78" t="s">
        <v>2</v>
      </c>
      <c r="C195" s="78" t="s">
        <v>99</v>
      </c>
      <c r="D195" s="14" t="s">
        <v>0</v>
      </c>
      <c r="E195" s="51">
        <v>1440</v>
      </c>
      <c r="F195" s="52"/>
      <c r="G195" s="53"/>
      <c r="H195" s="51">
        <v>1440</v>
      </c>
      <c r="I195" s="52"/>
      <c r="J195" s="52"/>
      <c r="K195" s="54"/>
      <c r="L195" s="55"/>
      <c r="M195" s="56"/>
      <c r="N195" s="1" t="s">
        <v>137</v>
      </c>
      <c r="O195" s="78" t="s">
        <v>194</v>
      </c>
      <c r="P195" s="78"/>
      <c r="Q195" s="78"/>
      <c r="R195" s="78"/>
    </row>
    <row r="196" spans="1:18" s="5" customFormat="1" ht="23.25">
      <c r="A196" s="3" t="s">
        <v>325</v>
      </c>
      <c r="B196" s="78"/>
      <c r="C196" s="78"/>
      <c r="D196" s="14"/>
      <c r="E196" s="63">
        <f>SUM(E195:E195)</f>
        <v>1440</v>
      </c>
      <c r="F196" s="66" t="s">
        <v>318</v>
      </c>
      <c r="G196" s="45">
        <v>0</v>
      </c>
      <c r="H196" s="63">
        <f>SUM(H195:H195)</f>
        <v>1440</v>
      </c>
      <c r="I196" s="66" t="s">
        <v>318</v>
      </c>
      <c r="J196" s="45">
        <v>0</v>
      </c>
      <c r="K196" s="63">
        <f>SUM(K195:K195)</f>
        <v>0</v>
      </c>
      <c r="L196" s="66" t="s">
        <v>318</v>
      </c>
      <c r="M196" s="45">
        <v>0</v>
      </c>
      <c r="N196" s="4"/>
      <c r="O196" s="78"/>
      <c r="P196" s="78"/>
      <c r="Q196" s="78"/>
      <c r="R196" s="78"/>
    </row>
    <row r="197" spans="1:18" ht="23.25">
      <c r="A197" s="3" t="s">
        <v>321</v>
      </c>
      <c r="B197" s="78"/>
      <c r="C197" s="14"/>
      <c r="D197" s="78"/>
      <c r="E197" s="66">
        <f>E196</f>
        <v>1440</v>
      </c>
      <c r="F197" s="66" t="str">
        <f aca="true" t="shared" si="17" ref="F197:M199">F196</f>
        <v>/</v>
      </c>
      <c r="G197" s="45">
        <f t="shared" si="17"/>
        <v>0</v>
      </c>
      <c r="H197" s="66">
        <f t="shared" si="17"/>
        <v>1440</v>
      </c>
      <c r="I197" s="66" t="str">
        <f t="shared" si="17"/>
        <v>/</v>
      </c>
      <c r="J197" s="45">
        <f t="shared" si="17"/>
        <v>0</v>
      </c>
      <c r="K197" s="63">
        <f t="shared" si="17"/>
        <v>0</v>
      </c>
      <c r="L197" s="66" t="str">
        <f t="shared" si="17"/>
        <v>/</v>
      </c>
      <c r="M197" s="45">
        <f t="shared" si="17"/>
        <v>0</v>
      </c>
      <c r="N197" s="4"/>
      <c r="Q197" s="78"/>
      <c r="R197" s="78"/>
    </row>
    <row r="198" spans="1:18" ht="23.25">
      <c r="A198" s="3" t="s">
        <v>320</v>
      </c>
      <c r="B198" s="78"/>
      <c r="C198" s="78"/>
      <c r="D198" s="78"/>
      <c r="E198" s="66">
        <f>E83+E88+E100+E115+E124+E129+E137+E149+E158+E164+E172+E192+E197</f>
        <v>42834</v>
      </c>
      <c r="F198" s="66" t="str">
        <f t="shared" si="17"/>
        <v>/</v>
      </c>
      <c r="G198" s="45">
        <f>G83+G88+G100+G115+G124+G129+G137+G149+G158+G164+G172+G192+G197</f>
        <v>380.3</v>
      </c>
      <c r="H198" s="66">
        <f>H83+H88+H100+H115+H124+H129+H137+H149+H158+H164+H172+H192+H197</f>
        <v>42778.799999999996</v>
      </c>
      <c r="I198" s="66" t="str">
        <f t="shared" si="17"/>
        <v>/</v>
      </c>
      <c r="J198" s="45">
        <f>J83+J88+J100+J115+J124+J129+J137+J149+J158+J164+J172+J192+J197</f>
        <v>325.1</v>
      </c>
      <c r="K198" s="63">
        <f>K83+K88+K100+K115+K124+K129+K137+K149+K158+K164+K172+K192+K197</f>
        <v>0</v>
      </c>
      <c r="L198" s="66" t="str">
        <f t="shared" si="17"/>
        <v>/</v>
      </c>
      <c r="M198" s="45">
        <f>M83+M88+M100+M115+M124+M129+M137+M149+M158+M164+M172+M192+M197</f>
        <v>0</v>
      </c>
      <c r="N198" s="1"/>
      <c r="Q198" s="78"/>
      <c r="R198" s="78"/>
    </row>
    <row r="199" spans="1:14" ht="67.5">
      <c r="A199" s="29" t="s">
        <v>319</v>
      </c>
      <c r="E199" s="66">
        <f>E198+E77</f>
        <v>58930.240000000005</v>
      </c>
      <c r="F199" s="66" t="str">
        <f t="shared" si="17"/>
        <v>/</v>
      </c>
      <c r="G199" s="45">
        <f>G198+G77</f>
        <v>380.3</v>
      </c>
      <c r="H199" s="66">
        <f>H198+H77</f>
        <v>58875.03999999999</v>
      </c>
      <c r="I199" s="66" t="str">
        <f t="shared" si="17"/>
        <v>/</v>
      </c>
      <c r="J199" s="45">
        <f>J198+J77</f>
        <v>325.1</v>
      </c>
      <c r="K199" s="44">
        <f>K198+K77</f>
        <v>0</v>
      </c>
      <c r="L199" s="66" t="e">
        <f>L198+L77</f>
        <v>#VALUE!</v>
      </c>
      <c r="M199" s="45">
        <f>M198+M77</f>
        <v>0</v>
      </c>
      <c r="N199" s="1"/>
    </row>
    <row r="200" spans="1:18" ht="23.25">
      <c r="A200" s="93"/>
      <c r="B200" s="93"/>
      <c r="C200" s="93"/>
      <c r="D200" s="93"/>
      <c r="E200" s="69"/>
      <c r="F200" s="70"/>
      <c r="G200" s="70"/>
      <c r="H200" s="69"/>
      <c r="I200" s="70"/>
      <c r="J200" s="70"/>
      <c r="K200" s="65"/>
      <c r="L200" s="65"/>
      <c r="M200" s="65"/>
      <c r="N200" s="94"/>
      <c r="O200" s="93"/>
      <c r="P200" s="93"/>
      <c r="Q200" s="93"/>
      <c r="R200" s="93"/>
    </row>
    <row r="201" spans="1:18" ht="26.25">
      <c r="A201" s="95" t="s">
        <v>178</v>
      </c>
      <c r="B201" s="93"/>
      <c r="C201" s="93"/>
      <c r="D201" s="93"/>
      <c r="E201" s="96"/>
      <c r="F201" s="97"/>
      <c r="G201" s="97"/>
      <c r="H201" s="96"/>
      <c r="I201" s="97"/>
      <c r="J201" s="97"/>
      <c r="K201" s="97"/>
      <c r="L201" s="97"/>
      <c r="M201" s="97"/>
      <c r="N201" s="94"/>
      <c r="O201" s="93"/>
      <c r="P201" s="93"/>
      <c r="Q201" s="93"/>
      <c r="R201" s="93"/>
    </row>
    <row r="202" spans="1:18" ht="26.25">
      <c r="A202" s="95"/>
      <c r="B202" s="95"/>
      <c r="C202" s="95"/>
      <c r="D202" s="95"/>
      <c r="E202" s="99"/>
      <c r="F202" s="99"/>
      <c r="G202" s="99"/>
      <c r="H202" s="98"/>
      <c r="I202" s="95"/>
      <c r="J202" s="95"/>
      <c r="K202" s="95"/>
      <c r="L202" s="95"/>
      <c r="M202" s="97"/>
      <c r="N202" s="94"/>
      <c r="O202" s="93"/>
      <c r="P202" s="93"/>
      <c r="Q202" s="93"/>
      <c r="R202" s="93"/>
    </row>
    <row r="203" spans="1:18" ht="26.25">
      <c r="A203" s="95" t="s">
        <v>357</v>
      </c>
      <c r="B203" s="95" t="s">
        <v>358</v>
      </c>
      <c r="C203" s="95"/>
      <c r="D203" s="95"/>
      <c r="E203" s="99"/>
      <c r="F203" s="99"/>
      <c r="G203" s="99"/>
      <c r="H203" s="98"/>
      <c r="I203" s="95"/>
      <c r="J203" s="95"/>
      <c r="K203" s="95"/>
      <c r="L203" s="95"/>
      <c r="M203" s="97"/>
      <c r="N203" s="94"/>
      <c r="O203" s="93"/>
      <c r="P203" s="93"/>
      <c r="Q203" s="93"/>
      <c r="R203" s="93"/>
    </row>
    <row r="204" spans="13:18" ht="23.25">
      <c r="M204" s="102"/>
      <c r="N204" s="103"/>
      <c r="O204" s="72"/>
      <c r="P204" s="72"/>
      <c r="Q204" s="72"/>
      <c r="R204" s="72"/>
    </row>
  </sheetData>
  <sheetProtection/>
  <mergeCells count="81">
    <mergeCell ref="K3:M3"/>
    <mergeCell ref="E1:M1"/>
    <mergeCell ref="N1:N2"/>
    <mergeCell ref="E2:G2"/>
    <mergeCell ref="H2:J2"/>
    <mergeCell ref="K2:M2"/>
    <mergeCell ref="E3:G3"/>
    <mergeCell ref="H3:J3"/>
    <mergeCell ref="A101:R101"/>
    <mergeCell ref="A4:R4"/>
    <mergeCell ref="A165:R165"/>
    <mergeCell ref="R161:R162"/>
    <mergeCell ref="A186:R186"/>
    <mergeCell ref="A130:R130"/>
    <mergeCell ref="A146:R146"/>
    <mergeCell ref="A134:R134"/>
    <mergeCell ref="A139:R139"/>
    <mergeCell ref="A94:R94"/>
    <mergeCell ref="A173:R173"/>
    <mergeCell ref="A159:R159"/>
    <mergeCell ref="A160:R160"/>
    <mergeCell ref="A174:R174"/>
    <mergeCell ref="A179:R179"/>
    <mergeCell ref="A183:R183"/>
    <mergeCell ref="A131:R131"/>
    <mergeCell ref="A138:R138"/>
    <mergeCell ref="A142:R142"/>
    <mergeCell ref="A102:R102"/>
    <mergeCell ref="A116:R116"/>
    <mergeCell ref="A126:R126"/>
    <mergeCell ref="A112:R112"/>
    <mergeCell ref="A73:R73"/>
    <mergeCell ref="D48:D50"/>
    <mergeCell ref="A65:R65"/>
    <mergeCell ref="A150:R150"/>
    <mergeCell ref="A151:R151"/>
    <mergeCell ref="A108:R108"/>
    <mergeCell ref="A125:R125"/>
    <mergeCell ref="A117:R117"/>
    <mergeCell ref="A80:R80"/>
    <mergeCell ref="O48:O50"/>
    <mergeCell ref="A155:R155"/>
    <mergeCell ref="A169:R169"/>
    <mergeCell ref="A166:R166"/>
    <mergeCell ref="A193:R193"/>
    <mergeCell ref="A194:R194"/>
    <mergeCell ref="R1:R2"/>
    <mergeCell ref="B1:B2"/>
    <mergeCell ref="C1:C2"/>
    <mergeCell ref="D1:D2"/>
    <mergeCell ref="A68:R68"/>
    <mergeCell ref="A6:R6"/>
    <mergeCell ref="A1:A2"/>
    <mergeCell ref="O1:O2"/>
    <mergeCell ref="P1:P2"/>
    <mergeCell ref="Q1:Q2"/>
    <mergeCell ref="A53:R53"/>
    <mergeCell ref="A5:R5"/>
    <mergeCell ref="R19:R25"/>
    <mergeCell ref="O19:O25"/>
    <mergeCell ref="R48:R50"/>
    <mergeCell ref="P48:P50"/>
    <mergeCell ref="A30:R30"/>
    <mergeCell ref="A85:R85"/>
    <mergeCell ref="A90:R90"/>
    <mergeCell ref="A84:R84"/>
    <mergeCell ref="A78:D78"/>
    <mergeCell ref="A79:R79"/>
    <mergeCell ref="A54:R54"/>
    <mergeCell ref="A59:R59"/>
    <mergeCell ref="A47:R47"/>
    <mergeCell ref="A72:R72"/>
    <mergeCell ref="A89:R89"/>
    <mergeCell ref="O26:O28"/>
    <mergeCell ref="D10:D18"/>
    <mergeCell ref="A9:R9"/>
    <mergeCell ref="Q48:Q50"/>
    <mergeCell ref="R10:R18"/>
    <mergeCell ref="O10:O18"/>
    <mergeCell ref="D26:D28"/>
  </mergeCells>
  <printOptions/>
  <pageMargins left="0.5511811023622047" right="0.11811023622047245" top="0.5118110236220472" bottom="0.3937007874015748" header="0.31496062992125984" footer="0.35433070866141736"/>
  <pageSetup fitToHeight="0" fitToWidth="1" horizontalDpi="600" verticalDpi="600" orientation="landscape" paperSize="9" scale="40" r:id="rId1"/>
  <headerFooter>
    <oddFooter>&amp;R&amp;12&amp;P</oddFooter>
  </headerFooter>
  <rowBreaks count="8" manualBreakCount="8">
    <brk id="77" max="17" man="1"/>
    <brk id="100" max="17" man="1"/>
    <brk id="115" max="17" man="1"/>
    <brk id="124" max="17" man="1"/>
    <brk id="129" max="17" man="1"/>
    <brk id="141" max="17" man="1"/>
    <brk id="158" max="17" man="1"/>
    <brk id="165" max="17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2021-04-29T07:15:33Z</dcterms:modified>
  <cp:category/>
  <cp:version/>
  <cp:contentType/>
  <cp:contentStatus/>
</cp:coreProperties>
</file>