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10" windowHeight="9720" activeTab="0"/>
  </bookViews>
  <sheets>
    <sheet name="АТЕ" sheetId="1" r:id="rId1"/>
  </sheets>
  <definedNames>
    <definedName name="_xlnm.Print_Area" localSheetId="0">'АТЕ'!$A$1:$L$175</definedName>
  </definedNames>
  <calcPr fullCalcOnLoad="1"/>
</workbook>
</file>

<file path=xl/sharedStrings.xml><?xml version="1.0" encoding="utf-8"?>
<sst xmlns="http://schemas.openxmlformats.org/spreadsheetml/2006/main" count="326" uniqueCount="268">
  <si>
    <t>№ п/п</t>
  </si>
  <si>
    <t>Уставный фонд общества, штук акций</t>
  </si>
  <si>
    <t>город Могилев</t>
  </si>
  <si>
    <t>город Бобруйск</t>
  </si>
  <si>
    <t>Могилевский район</t>
  </si>
  <si>
    <t>Белыничский район</t>
  </si>
  <si>
    <t>Горецкий район</t>
  </si>
  <si>
    <t>Быховский район</t>
  </si>
  <si>
    <t>Кричевский район</t>
  </si>
  <si>
    <t>Осиповичский район</t>
  </si>
  <si>
    <t>Хотимский район</t>
  </si>
  <si>
    <t>Шкловский район</t>
  </si>
  <si>
    <t>Бобруйский район</t>
  </si>
  <si>
    <t>Дрибинский район</t>
  </si>
  <si>
    <t>Климовичский район</t>
  </si>
  <si>
    <t>Мстиславский район</t>
  </si>
  <si>
    <t>Кировский район</t>
  </si>
  <si>
    <t>штук</t>
  </si>
  <si>
    <t>Наименование акционерного  общества и адрес местонаходжения</t>
  </si>
  <si>
    <t>УНП акционерного общества</t>
  </si>
  <si>
    <t>% в УФ</t>
  </si>
  <si>
    <t>Основной вид деятельности акционерного общества</t>
  </si>
  <si>
    <t>Доля районной коммунальной собственности</t>
  </si>
  <si>
    <t>разведение крупного рогатого скота</t>
  </si>
  <si>
    <t>Глусский район</t>
  </si>
  <si>
    <t>выращивание овощей, их семян и рассады</t>
  </si>
  <si>
    <t>Круглянский район</t>
  </si>
  <si>
    <t>Краснопольский район</t>
  </si>
  <si>
    <t>Предоставление услуг гостиницами с ресторанами</t>
  </si>
  <si>
    <t>Предоставление услуг столовыми при предприятиях и учреждениях</t>
  </si>
  <si>
    <t>Разведение крупного рогатого скота</t>
  </si>
  <si>
    <t>Предоставление услуг гостиницами без ресторанов</t>
  </si>
  <si>
    <t>Сдача внаем собственного недвижимого имущества</t>
  </si>
  <si>
    <t>Производство верхней одежды</t>
  </si>
  <si>
    <t>Розничная торговля текстильными изделиями</t>
  </si>
  <si>
    <t>Прочая розничная торговля в неспециализированных магазинах</t>
  </si>
  <si>
    <t>Розничная торговля обувью</t>
  </si>
  <si>
    <t>Предоставление услуг парикмахерскими и салонами красоты</t>
  </si>
  <si>
    <t>Растениеводство в сочетании с животноводством (смешанное сельское хозяйство)</t>
  </si>
  <si>
    <t>Стирка и обработка белья и других изделий</t>
  </si>
  <si>
    <t>Выращивание зерновых и зернобобовых культур</t>
  </si>
  <si>
    <t>Выращивание зерновых, технических и прочих сельскохозяйственных культур, не включенных в другие группировки</t>
  </si>
  <si>
    <t>Производство промышленных газов</t>
  </si>
  <si>
    <t>Производство резиновых и пластмассовых изделий</t>
  </si>
  <si>
    <t>Чериковский район</t>
  </si>
  <si>
    <t>Производство рафинированных масел и жиров</t>
  </si>
  <si>
    <t>Чаусский район</t>
  </si>
  <si>
    <t>Кличевский район</t>
  </si>
  <si>
    <t>Славгородский район</t>
  </si>
  <si>
    <t>Производство и реализация продукции животноводства  и растеневодства</t>
  </si>
  <si>
    <t>ПЕРЕЧЕНЬ открытых акционерных обществ с долей коммунальной собственности административно-территориальных единиц</t>
  </si>
  <si>
    <t>Выращивание культур в сочетании с животноводством (смешанное сельское хозяйство)</t>
  </si>
  <si>
    <t>Сельское хозяйство, охота и предоставление услуг в этих областях</t>
  </si>
  <si>
    <t>Производство резинотехнических изделий</t>
  </si>
  <si>
    <t>Производство какао, шоколада и сахаристых кондитерских изделий</t>
  </si>
  <si>
    <t>Разведение свиней</t>
  </si>
  <si>
    <t>ЗАО «Технологический парк Могилев»</t>
  </si>
  <si>
    <t>СЗАО "Горы"</t>
  </si>
  <si>
    <t>Переработка молока, кроме консервирования, и производство сыров</t>
  </si>
  <si>
    <t>разведение крупного рогатого скота молочного направления.</t>
  </si>
  <si>
    <t>производство и реализация сельскохозяйственной продукции (растениеводство, животноводство).</t>
  </si>
  <si>
    <t>производстве зерна и продукции молочно-мясного скотоводства</t>
  </si>
  <si>
    <t>производство сельскохозяйственной продукции</t>
  </si>
  <si>
    <t>Разведение молочного крупного рогатого скота</t>
  </si>
  <si>
    <t>Производство и реализация молока</t>
  </si>
  <si>
    <t>сельское хозяйство, мясо-молочное направление с развитым кормопроизводством</t>
  </si>
  <si>
    <t>смешенное сельское хозяйство</t>
  </si>
  <si>
    <t>Животноводство в сочетании с растениеводством.</t>
  </si>
  <si>
    <r>
      <t>продукция животноводства, производство молока, мясо КРС, с развитым растениеводством: производство зерновых, зернобобовых, рапса, кормов</t>
    </r>
    <r>
      <rPr>
        <sz val="11"/>
        <color indexed="8"/>
        <rFont val="Times New Roman"/>
        <family val="1"/>
      </rPr>
      <t>.</t>
    </r>
  </si>
  <si>
    <t>разведение КРС</t>
  </si>
  <si>
    <t>Другие услуги по выращиванию сельскохозяйственной продукции</t>
  </si>
  <si>
    <t>Производство мяса, молока, зерна</t>
  </si>
  <si>
    <t>Молочно-мясное скотоводство с развитым растениеводством</t>
  </si>
  <si>
    <t>Молочно мясное скотоводство с выращиванием зерновых и кормовых культур.</t>
  </si>
  <si>
    <t>Производство сельскохозяйственной продукции</t>
  </si>
  <si>
    <t>Примечание</t>
  </si>
  <si>
    <t>смешанное сельское хозяйство</t>
  </si>
  <si>
    <t>Деятельность парков культуры и отдыха,  аттракционов</t>
  </si>
  <si>
    <t>разведение свиней, производство мяса и мясных продуктов</t>
  </si>
  <si>
    <t>Смешанное сельское хозяйство</t>
  </si>
  <si>
    <t>Распиловка и строгание древесины</t>
  </si>
  <si>
    <t>Разведение молочного крупнорогатого скота</t>
  </si>
  <si>
    <t>Монтаж, наладка, ремонт и технитческое обслуживание передающей аппаратуры</t>
  </si>
  <si>
    <t>Производство, заготовка, переработка, реализация с/х продукции</t>
  </si>
  <si>
    <t>Розничная торговля и общественное питание</t>
  </si>
  <si>
    <t>Дубление и выделка кожи</t>
  </si>
  <si>
    <t>Общее строительство зданий</t>
  </si>
  <si>
    <t>услуги по обращению с твердыми коммунальными отходами.</t>
  </si>
  <si>
    <t>Мясо-молочное производство с развитым зерноводством</t>
  </si>
  <si>
    <t>Разведение крупного рогатого скота, растениеводство</t>
  </si>
  <si>
    <t>Предоставление услуг прикмахерскими</t>
  </si>
  <si>
    <t>Розничная торговля</t>
  </si>
  <si>
    <t>Деятельность в области проводной связи</t>
  </si>
  <si>
    <t>Рыбоводство</t>
  </si>
  <si>
    <t>сельское хозяйство</t>
  </si>
  <si>
    <t>Производство молочно-мясной продукции</t>
  </si>
  <si>
    <t xml:space="preserve">Животноводство </t>
  </si>
  <si>
    <t>Строительство</t>
  </si>
  <si>
    <t>По вопросу приобретения находящихся в собственности городов и районов акций открытых акционерных обществ необходимо обращаться в соответствующие
горрайисполкомы (отдел экономики) или в комитет «Могилевоблимущество» (г. Могилев, ул.Первомайская, 62, каб. 306, или по тел.: (8-0222) 74-69-70, 74-70-02</t>
  </si>
  <si>
    <t>322 635</t>
  </si>
  <si>
    <t>производство молока</t>
  </si>
  <si>
    <t>Оптовая торговля неметаллическими отходами и неметаллическим ломом</t>
  </si>
  <si>
    <t xml:space="preserve">деятельность грузового автомобильного транспорта </t>
  </si>
  <si>
    <t xml:space="preserve">строительно-монтажные работы </t>
  </si>
  <si>
    <t>производство товаров народного потребления</t>
  </si>
  <si>
    <t>услуги ресторана</t>
  </si>
  <si>
    <t>Производство молока</t>
  </si>
  <si>
    <t>Производство готовых текстильных изделий, кроме одежды</t>
  </si>
  <si>
    <t>Обслуживание, производство сельскохозяйственной продукции, разведение КРС</t>
  </si>
  <si>
    <t>производство спецодежды</t>
  </si>
  <si>
    <t>животноводство, растениеводство</t>
  </si>
  <si>
    <t>Производство продукции молочно-мясного скотоводства с развитым растениеводством.</t>
  </si>
  <si>
    <t>Производство комбикормов и белкововитаминных добавок</t>
  </si>
  <si>
    <t>Стоимость чистых активов на 01.01.2021, тыс. руб.</t>
  </si>
  <si>
    <t>Балансовая стоимость 
1 акции на 01.01.2021, руб.</t>
  </si>
  <si>
    <t>Балансовая стоимость гос пакета акций на 01.01.2021, тыс.руб</t>
  </si>
  <si>
    <t>производство сборных железобетонных конструкций</t>
  </si>
  <si>
    <t>не осуществляет деятельность</t>
  </si>
  <si>
    <t>ОАО "Магазин "Юбилейный"</t>
  </si>
  <si>
    <t>ОАО "Универмаг "Центральный"</t>
  </si>
  <si>
    <t>ОАО "Гостиница "Могилев"</t>
  </si>
  <si>
    <t>ОАО "Стеклотара"</t>
  </si>
  <si>
    <t>ОАО "Комбинат школьного питания"</t>
  </si>
  <si>
    <t>ОАО "МогилевАттракционы"</t>
  </si>
  <si>
    <t>ОАО "Агрокомбинат "Восход"</t>
  </si>
  <si>
    <t>ОАО "Могилевская райагропромтехника"</t>
  </si>
  <si>
    <t>ОАО "Фирма "Кадино"</t>
  </si>
  <si>
    <t>ОАО "Тишовка"</t>
  </si>
  <si>
    <t>ОАО "Экспериментальная база "Дашковка"</t>
  </si>
  <si>
    <t>ОАО "Могилевский ленок"</t>
  </si>
  <si>
    <t>ОАО "Полыковичи"</t>
  </si>
  <si>
    <t>ОАО "СемБелАгро"</t>
  </si>
  <si>
    <t>ОАО "Красный пищевик-Агро"</t>
  </si>
  <si>
    <t>ОАО "Беларусьрезинотехника"</t>
  </si>
  <si>
    <t>ОАО "Бобруйский комбинат хлебопродуктов"</t>
  </si>
  <si>
    <t>ОАО "Бобруйский завод растительных масел"</t>
  </si>
  <si>
    <t>ОАО "Славянка"</t>
  </si>
  <si>
    <t>ОАО "Гостиница "Бобруйск"</t>
  </si>
  <si>
    <t>ОАО "Бобруйскэнергомонтаж"</t>
  </si>
  <si>
    <t>ОАО "Эковер ПРО"</t>
  </si>
  <si>
    <t>ОАО "Промторг"</t>
  </si>
  <si>
    <t>Бобруйскре ОАО "Ткани-ковры"</t>
  </si>
  <si>
    <t>ОАО "Дом обуви"</t>
  </si>
  <si>
    <t>ОАО "Бобруйскбытуслуги"</t>
  </si>
  <si>
    <t>ОАО "Отель "Турист"</t>
  </si>
  <si>
    <t>ОАО "Спецавтопредприятие"</t>
  </si>
  <si>
    <t>ОАО "Бобруйский завод крупнопанельного домостроения"</t>
  </si>
  <si>
    <t>ОАО "Комбинат школьного питания "Купалинка"</t>
  </si>
  <si>
    <t>ОАО "Строительный трест № 13"</t>
  </si>
  <si>
    <t>санация</t>
  </si>
  <si>
    <t>конкурсное производство</t>
  </si>
  <si>
    <t>ОАО "Красный пищевик"</t>
  </si>
  <si>
    <t>ОАО "Бобруйский кожевенный комбинат"</t>
  </si>
  <si>
    <t>ОАО "Совхоз Киселевичи"</t>
  </si>
  <si>
    <t>ОАО "Стасевка"</t>
  </si>
  <si>
    <t>ОАО "Невский-Агро"</t>
  </si>
  <si>
    <t>ОАО "Михалевская Нива"</t>
  </si>
  <si>
    <t>ОАО "Агрокомбинат Бобруйский"</t>
  </si>
  <si>
    <t>ОАО "Белыничский райагропромтехснаб"</t>
  </si>
  <si>
    <t>ОАО "Бытуслуги г.Белыничи"</t>
  </si>
  <si>
    <t>ОАО "Новая Друть"</t>
  </si>
  <si>
    <t>77 265 366 акций (99.9 %) переданы в доверительное управлеие ОАО "Бабушкина крынка"</t>
  </si>
  <si>
    <t>Белыничское ОАО "Агросервис"</t>
  </si>
  <si>
    <t>ОАО "Белыничи"</t>
  </si>
  <si>
    <t>ОАО "Обидовичи"</t>
  </si>
  <si>
    <t>ОАО "Быховрайагропромтехснаб"</t>
  </si>
  <si>
    <t>ОАО "Быховрайбытуслуги"</t>
  </si>
  <si>
    <t>ОАО "Воронино"</t>
  </si>
  <si>
    <t>ОАО "Володарский"</t>
  </si>
  <si>
    <t>ОАО "Следюки"</t>
  </si>
  <si>
    <t>ОАО "Новобыховский"</t>
  </si>
  <si>
    <t>ОАО "Быховский"</t>
  </si>
  <si>
    <t>ОАО "Турино-агро"</t>
  </si>
  <si>
    <t>ОАО «Глусский райагропромтехснаб»</t>
  </si>
  <si>
    <t>ОАО "Племзавод Ленино"</t>
  </si>
  <si>
    <t>ОАО "Коптевская Нива"</t>
  </si>
  <si>
    <t>ОАО "Горки Бытуслуги"</t>
  </si>
  <si>
    <t>ОАО "Горецкое"</t>
  </si>
  <si>
    <t>ОАО "Маслаки"</t>
  </si>
  <si>
    <t>ОАО "Глусские Бытуслуги"</t>
  </si>
  <si>
    <t>ОАО "Экспериментальная база "Глуск"</t>
  </si>
  <si>
    <t>ОАО "Глусская Заря"</t>
  </si>
  <si>
    <t>ОАО "Агрофирма "Славгородский"</t>
  </si>
  <si>
    <t>ОАО "Заря Коммуны"</t>
  </si>
  <si>
    <t>ОАО "Трилесино-агро"</t>
  </si>
  <si>
    <t>ОАО "Дрибинрайагропромтехснаб"</t>
  </si>
  <si>
    <t>ОАО "ЧерневкаАгро"</t>
  </si>
  <si>
    <t>ОАО "Дрибин-Агро"</t>
  </si>
  <si>
    <t>ОАО "Михеевка-Агро"</t>
  </si>
  <si>
    <t>ОАО "Рассвет им.К.П.Орловского"</t>
  </si>
  <si>
    <t>ОАО "Добоснянское"</t>
  </si>
  <si>
    <t>ОАО "Племенной завод "Тимоново"</t>
  </si>
  <si>
    <t>ОАО "Макеевичи"</t>
  </si>
  <si>
    <t>ОАО "Климовичский Мир ТВ"</t>
  </si>
  <si>
    <t>ОАО "Роднянский"</t>
  </si>
  <si>
    <t>ОАО «Кличеврайагропромтехснаб»</t>
  </si>
  <si>
    <t>ОАО "Кличевские Бытуслуги"</t>
  </si>
  <si>
    <t>ОАО "Максимовичи-Агро"</t>
  </si>
  <si>
    <t>ОАО "Несята-АГРО"</t>
  </si>
  <si>
    <t>ОАО "Бацевичи-АГРО"</t>
  </si>
  <si>
    <t>ОАО "Колбча-Агро"</t>
  </si>
  <si>
    <t>ОАО "Краснопольский"</t>
  </si>
  <si>
    <t>ОАО "Кричевобщепит"</t>
  </si>
  <si>
    <t>ОАО "Кричевский рынок"</t>
  </si>
  <si>
    <t>ОАО "Кричеврайагропромтехснаб"</t>
  </si>
  <si>
    <t>ОАО «Круглянский льнозавод»</t>
  </si>
  <si>
    <t>ОАО "Круглянская Искра"</t>
  </si>
  <si>
    <t>ОАО "АСБ-Агро Тетерино"</t>
  </si>
  <si>
    <t>ОАО "Аргон"</t>
  </si>
  <si>
    <t>ОАО "Друть-Агро"</t>
  </si>
  <si>
    <t>ОАО "Круглянкий Рассвет"</t>
  </si>
  <si>
    <t>ОАО "Комсеничи"</t>
  </si>
  <si>
    <t>ОАО "Натопа-Агро"</t>
  </si>
  <si>
    <t>ОАО "Селекционно-гибридный центр "Вихра"</t>
  </si>
  <si>
    <t>ОАО "Мстиславский райагропромтехснаб"</t>
  </si>
  <si>
    <t>ОАО "Бытовые и полиграфические услуги "Мстиславчанка"</t>
  </si>
  <si>
    <t>ОАО "Заболотье-агростандарт"</t>
  </si>
  <si>
    <t>ОАО "Октябрь"</t>
  </si>
  <si>
    <t>ОАО "Знамя труда"</t>
  </si>
  <si>
    <t>ОАО "Мазоловское"</t>
  </si>
  <si>
    <t>ОАО "Мушино-Агро"</t>
  </si>
  <si>
    <t>ОАО "Сож-Агро"</t>
  </si>
  <si>
    <t>ОАО "Торговля"</t>
  </si>
  <si>
    <t>ОАО "Осиповичский комбинат бытового обслуживания"</t>
  </si>
  <si>
    <t>ОАО "Спутник-ТВ"</t>
  </si>
  <si>
    <t>ОАО "Рыбхоз Свислочь"</t>
  </si>
  <si>
    <t>ОАО "Осиповичиагропромтехснаб"</t>
  </si>
  <si>
    <t>ОАО "Ясень-АГРО"</t>
  </si>
  <si>
    <t>ОАО "Березина-Агро-Люкс"</t>
  </si>
  <si>
    <t>ОАО "ЖорновкаАГРО"</t>
  </si>
  <si>
    <t>ОАО "Авангард-Нива"</t>
  </si>
  <si>
    <t>ОАО "Железянский АГРО"</t>
  </si>
  <si>
    <t>ОАО "Славгородрайвгропромтехника"</t>
  </si>
  <si>
    <t>ОАО "Присожье"</t>
  </si>
  <si>
    <t>ОАО "Привольный агро"</t>
  </si>
  <si>
    <t>ОАО "Зимница"</t>
  </si>
  <si>
    <t>ОАО "Уречанский"</t>
  </si>
  <si>
    <t>ОАО "Леснянский Агро"</t>
  </si>
  <si>
    <t>ОАО "Бабушкино подворье"</t>
  </si>
  <si>
    <t>ОАО "Хотимский Технокомлекс"</t>
  </si>
  <si>
    <t>ОАО "Липовка"</t>
  </si>
  <si>
    <t>ОАО "Октябрь-Березки"</t>
  </si>
  <si>
    <t>ОАО "Батаево"</t>
  </si>
  <si>
    <t>ОАО "Чериковрайагропромтехснаб"</t>
  </si>
  <si>
    <t>ОАО "Экспериментальная база "Чериков"</t>
  </si>
  <si>
    <t>ОАО "Агросервис", г.Чаусы</t>
  </si>
  <si>
    <t>ОАО "Чаусский завод железобетонных изделий"</t>
  </si>
  <si>
    <t>ОАО "УльяновскоеАгро"</t>
  </si>
  <si>
    <t>ОАО "Сосновый бор г.Чаусы"</t>
  </si>
  <si>
    <t>ОАО "Мирный Агро"</t>
  </si>
  <si>
    <t>ОАО "Дужевка"</t>
  </si>
  <si>
    <t>ОАО "Головенчицы"</t>
  </si>
  <si>
    <t>ОАО "Осиновский-Агро"</t>
  </si>
  <si>
    <t>ОАО "Реста-Агро Плюс"</t>
  </si>
  <si>
    <t>ОАО "Рудея Гранд"</t>
  </si>
  <si>
    <t>ОАО "Светлый путь Агро"</t>
  </si>
  <si>
    <t>ЗАО "Полыковичское"</t>
  </si>
  <si>
    <t>ЗАО "Нива"</t>
  </si>
  <si>
    <t>ЗАО "Большие Славени"</t>
  </si>
  <si>
    <t>ОАО "Новогородищенское"</t>
  </si>
  <si>
    <t>ОАО "Амкодор-Шклов"</t>
  </si>
  <si>
    <t>ОАО "Шкловский маслодельный завод"</t>
  </si>
  <si>
    <t>ОАО "Шкловский агросервис"</t>
  </si>
  <si>
    <t>1 562 415 акций (63.1 %) переданы в доверительное управление ОАО "Говяды-Агро-УКХ"</t>
  </si>
  <si>
    <t>7 047 562 акции (67.0 %) переданы в доверительное управление ОАО "Говяды-Агро"</t>
  </si>
  <si>
    <t>ОАО "Говяды-агро-управляющая компания холдинга"</t>
  </si>
  <si>
    <t>ОАО "Бытуслуги г.Шклов"</t>
  </si>
  <si>
    <t>ОАО "Экспериментальная база "Спартак"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</si>
</sst>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0"/>
    <numFmt numFmtId="194" formatCode="0.00000"/>
    <numFmt numFmtId="195" formatCode="0.0"/>
    <numFmt numFmtId="196" formatCode="#,##0.000"/>
    <numFmt numFmtId="197" formatCode="0.000"/>
    <numFmt numFmtId="198" formatCode="General_)"/>
    <numFmt numFmtId="199" formatCode="[$-FC19]d\ mmmm\ yyyy\ &quot;г.&quot;"/>
    <numFmt numFmtId="200" formatCode="0.0000"/>
  </numFmts>
  <fonts count="51">
    <font>
      <sz val="10"/>
      <name val="Arial Cyr"/>
      <family val="0"/>
    </font>
    <font>
      <sz val="8"/>
      <name val="Arial Cyr"/>
      <family val="0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2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6"/>
      <name val="Arial Cyr"/>
      <family val="0"/>
    </font>
    <font>
      <sz val="16"/>
      <color indexed="12"/>
      <name val="Arial Cyr"/>
      <family val="0"/>
    </font>
    <font>
      <b/>
      <sz val="18"/>
      <name val="Arial Cyr"/>
      <family val="0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192" fontId="7" fillId="32" borderId="11" xfId="0" applyNumberFormat="1" applyFont="1" applyFill="1" applyBorder="1" applyAlignment="1">
      <alignment horizontal="center" vertical="center" wrapText="1"/>
    </xf>
    <xf numFmtId="200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3" fontId="3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95" fontId="3" fillId="0" borderId="10" xfId="0" applyNumberFormat="1" applyFont="1" applyFill="1" applyBorder="1" applyAlignment="1">
      <alignment horizontal="right" vertical="center" wrapText="1"/>
    </xf>
    <xf numFmtId="192" fontId="3" fillId="0" borderId="10" xfId="0" applyNumberFormat="1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92" fontId="3" fillId="0" borderId="12" xfId="0" applyNumberFormat="1" applyFont="1" applyFill="1" applyBorder="1" applyAlignment="1">
      <alignment horizontal="right" vertical="center" wrapText="1"/>
    </xf>
    <xf numFmtId="196" fontId="3" fillId="0" borderId="10" xfId="0" applyNumberFormat="1" applyFont="1" applyFill="1" applyBorder="1" applyAlignment="1">
      <alignment horizontal="right" vertical="center" wrapText="1"/>
    </xf>
    <xf numFmtId="192" fontId="13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33" borderId="0" xfId="0" applyFill="1" applyAlignment="1">
      <alignment/>
    </xf>
    <xf numFmtId="192" fontId="8" fillId="33" borderId="13" xfId="0" applyNumberFormat="1" applyFont="1" applyFill="1" applyBorder="1" applyAlignment="1">
      <alignment/>
    </xf>
    <xf numFmtId="192" fontId="10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192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192" fontId="2" fillId="0" borderId="12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" fontId="3" fillId="34" borderId="12" xfId="0" applyNumberFormat="1" applyFont="1" applyFill="1" applyBorder="1" applyAlignment="1">
      <alignment horizontal="right" vertical="center"/>
    </xf>
    <xf numFmtId="1" fontId="3" fillId="0" borderId="12" xfId="0" applyNumberFormat="1" applyFont="1" applyFill="1" applyBorder="1" applyAlignment="1">
      <alignment horizontal="right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2" fontId="3" fillId="34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2" fontId="0" fillId="34" borderId="15" xfId="0" applyNumberFormat="1" applyFill="1" applyBorder="1" applyAlignment="1">
      <alignment/>
    </xf>
    <xf numFmtId="0" fontId="0" fillId="34" borderId="0" xfId="0" applyNumberFormat="1" applyFill="1" applyAlignment="1">
      <alignment/>
    </xf>
    <xf numFmtId="0" fontId="0" fillId="34" borderId="14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0" borderId="16" xfId="0" applyFill="1" applyBorder="1" applyAlignment="1">
      <alignment horizontal="center"/>
    </xf>
    <xf numFmtId="0" fontId="3" fillId="0" borderId="12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 wrapText="1"/>
    </xf>
    <xf numFmtId="2" fontId="3" fillId="0" borderId="12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50" fillId="0" borderId="10" xfId="0" applyNumberFormat="1" applyFont="1" applyFill="1" applyBorder="1" applyAlignment="1">
      <alignment horizontal="right" vertical="center" wrapText="1"/>
    </xf>
    <xf numFmtId="4" fontId="50" fillId="0" borderId="10" xfId="0" applyNumberFormat="1" applyFont="1" applyFill="1" applyBorder="1" applyAlignment="1">
      <alignment vertical="center" wrapText="1"/>
    </xf>
    <xf numFmtId="2" fontId="50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2" fontId="3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2" fontId="2" fillId="0" borderId="15" xfId="0" applyNumberFormat="1" applyFont="1" applyFill="1" applyBorder="1" applyAlignment="1">
      <alignment horizontal="center" vertical="center" wrapText="1"/>
    </xf>
    <xf numFmtId="0" fontId="13" fillId="0" borderId="10" xfId="42" applyFont="1" applyFill="1" applyBorder="1" applyAlignment="1" applyProtection="1">
      <alignment horizontal="left" vertical="center" wrapText="1"/>
      <protection/>
    </xf>
    <xf numFmtId="0" fontId="5" fillId="0" borderId="10" xfId="42" applyFill="1" applyBorder="1" applyAlignment="1" applyProtection="1">
      <alignment horizontal="left" vertical="center" wrapText="1"/>
      <protection/>
    </xf>
    <xf numFmtId="192" fontId="5" fillId="0" borderId="10" xfId="42" applyNumberForma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sk.yandex.by/i/-1S4IAPBbUDS8A" TargetMode="External" /><Relationship Id="rId2" Type="http://schemas.openxmlformats.org/officeDocument/2006/relationships/hyperlink" Target="https://disk.yandex.by/i/sRUM5t_31i6_LQ" TargetMode="External" /><Relationship Id="rId3" Type="http://schemas.openxmlformats.org/officeDocument/2006/relationships/hyperlink" Target="https://disk.yandex.by/i/-zJge3BM7f_-sQ" TargetMode="External" /><Relationship Id="rId4" Type="http://schemas.openxmlformats.org/officeDocument/2006/relationships/hyperlink" Target="https://disk.yandex.by/i/L9xOL45NhiaSAA" TargetMode="External" /><Relationship Id="rId5" Type="http://schemas.openxmlformats.org/officeDocument/2006/relationships/hyperlink" Target="https://disk.yandex.by/i/CySf44_2mu59zA" TargetMode="External" /><Relationship Id="rId6" Type="http://schemas.openxmlformats.org/officeDocument/2006/relationships/hyperlink" Target="https://disk.yandex.by/i/cKU3Q4HDETjUvw" TargetMode="External" /><Relationship Id="rId7" Type="http://schemas.openxmlformats.org/officeDocument/2006/relationships/hyperlink" Target="https://disk.yandex.by/i/lxhweFp5lBMeSA" TargetMode="External" /><Relationship Id="rId8" Type="http://schemas.openxmlformats.org/officeDocument/2006/relationships/hyperlink" Target="https://disk.yandex.by/i/e_8u6lItKcZJCw" TargetMode="External" /><Relationship Id="rId9" Type="http://schemas.openxmlformats.org/officeDocument/2006/relationships/hyperlink" Target="https://disk.yandex.by/i/EjIOEYzocRAn-A" TargetMode="External" /><Relationship Id="rId10" Type="http://schemas.openxmlformats.org/officeDocument/2006/relationships/hyperlink" Target="https://disk.yandex.by/i/nToobyuYtMg5-w" TargetMode="External" /><Relationship Id="rId11" Type="http://schemas.openxmlformats.org/officeDocument/2006/relationships/hyperlink" Target="https://disk.yandex.by/i/Om8jXByjhqRmHw" TargetMode="External" /><Relationship Id="rId12" Type="http://schemas.openxmlformats.org/officeDocument/2006/relationships/hyperlink" Target="https://disk.yandex.by/i/Dcdvr4YC4cDIqA" TargetMode="External" /><Relationship Id="rId13" Type="http://schemas.openxmlformats.org/officeDocument/2006/relationships/hyperlink" Target="https://disk.yandex.by/i/h_OPERnZAtaTuQ" TargetMode="External" /><Relationship Id="rId14" Type="http://schemas.openxmlformats.org/officeDocument/2006/relationships/hyperlink" Target="https://disk.yandex.by/i/g_R3gYby-ouirQ" TargetMode="External" /><Relationship Id="rId15" Type="http://schemas.openxmlformats.org/officeDocument/2006/relationships/hyperlink" Target="https://disk.yandex.by/i/83bvybvNI2aNDg" TargetMode="External" /><Relationship Id="rId16" Type="http://schemas.openxmlformats.org/officeDocument/2006/relationships/hyperlink" Target="https://disk.yandex.by/i/qV_sirSwcPod1Q" TargetMode="External" /><Relationship Id="rId17" Type="http://schemas.openxmlformats.org/officeDocument/2006/relationships/hyperlink" Target="https://disk.yandex.by/i/Djy4IglswVcdEg" TargetMode="External" /><Relationship Id="rId18" Type="http://schemas.openxmlformats.org/officeDocument/2006/relationships/hyperlink" Target="https://disk.yandex.by/i/EDJ_5iX2ggvUIQ" TargetMode="External" /><Relationship Id="rId19" Type="http://schemas.openxmlformats.org/officeDocument/2006/relationships/hyperlink" Target="https://disk.yandex.by/i/MokczjrpisuntQ" TargetMode="External" /><Relationship Id="rId20" Type="http://schemas.openxmlformats.org/officeDocument/2006/relationships/hyperlink" Target="https://disk.yandex.by/i/ShseYF0q5Y9bwg" TargetMode="External" /><Relationship Id="rId21" Type="http://schemas.openxmlformats.org/officeDocument/2006/relationships/hyperlink" Target="https://disk.yandex.by/i/Yya6NYdPyI76hg" TargetMode="External" /><Relationship Id="rId22" Type="http://schemas.openxmlformats.org/officeDocument/2006/relationships/hyperlink" Target="https://disk.yandex.by/i/WWbVDfIrnwv-sg" TargetMode="External" /><Relationship Id="rId23" Type="http://schemas.openxmlformats.org/officeDocument/2006/relationships/hyperlink" Target="https://disk.yandex.by/i/3iiykBcIdtYniA" TargetMode="External" /><Relationship Id="rId24" Type="http://schemas.openxmlformats.org/officeDocument/2006/relationships/hyperlink" Target="https://disk.yandex.by/i/je-bS4nhytSm5Q" TargetMode="External" /><Relationship Id="rId25" Type="http://schemas.openxmlformats.org/officeDocument/2006/relationships/hyperlink" Target="https://disk.yandex.by/i/vPn5kVW5GVYQjQ" TargetMode="External" /><Relationship Id="rId26" Type="http://schemas.openxmlformats.org/officeDocument/2006/relationships/hyperlink" Target="https://disk.yandex.by/i/MhI9pVTjIsKLfg" TargetMode="External" /><Relationship Id="rId27" Type="http://schemas.openxmlformats.org/officeDocument/2006/relationships/hyperlink" Target="https://disk.yandex.by/i/nKSoROEIUFQ7vw" TargetMode="External" /><Relationship Id="rId28" Type="http://schemas.openxmlformats.org/officeDocument/2006/relationships/hyperlink" Target="https://disk.yandex.by/i/eLjF3Qbm6ukc0g" TargetMode="External" /><Relationship Id="rId29" Type="http://schemas.openxmlformats.org/officeDocument/2006/relationships/hyperlink" Target="https://disk.yandex.by/i/fIxSPK3NUs51GQ" TargetMode="External" /><Relationship Id="rId30" Type="http://schemas.openxmlformats.org/officeDocument/2006/relationships/hyperlink" Target="https://disk.yandex.by/i/VikmJsatN8gTpQ" TargetMode="External" /><Relationship Id="rId31" Type="http://schemas.openxmlformats.org/officeDocument/2006/relationships/hyperlink" Target="https://disk.yandex.by/i/m73YjI9YW51JcQ" TargetMode="External" /><Relationship Id="rId32" Type="http://schemas.openxmlformats.org/officeDocument/2006/relationships/hyperlink" Target="https://disk.yandex.by/i/VUqTVpvm5JD6Bw" TargetMode="External" /><Relationship Id="rId33" Type="http://schemas.openxmlformats.org/officeDocument/2006/relationships/hyperlink" Target="https://disk.yandex.by/i/TiR4m1lRMYVggQ" TargetMode="External" /><Relationship Id="rId34" Type="http://schemas.openxmlformats.org/officeDocument/2006/relationships/hyperlink" Target="https://disk.yandex.by/i/Q4MlmJmxFNoE3w" TargetMode="External" /><Relationship Id="rId35" Type="http://schemas.openxmlformats.org/officeDocument/2006/relationships/hyperlink" Target="https://disk.yandex.by/i/UFyE_u-TFqpPsA" TargetMode="External" /><Relationship Id="rId36" Type="http://schemas.openxmlformats.org/officeDocument/2006/relationships/hyperlink" Target="https://disk.yandex.by/i/xBedWTZKOg6j4Q" TargetMode="External" /><Relationship Id="rId37" Type="http://schemas.openxmlformats.org/officeDocument/2006/relationships/hyperlink" Target="https://disk.yandex.by/i/US1P4dwv9LL6cQ" TargetMode="External" /><Relationship Id="rId38" Type="http://schemas.openxmlformats.org/officeDocument/2006/relationships/hyperlink" Target="https://disk.yandex.by/i/oVSVHUvRL5Rwjw" TargetMode="External" /><Relationship Id="rId39" Type="http://schemas.openxmlformats.org/officeDocument/2006/relationships/hyperlink" Target="https://disk.yandex.by/i/md3nDD5gvXcgUw" TargetMode="External" /><Relationship Id="rId40" Type="http://schemas.openxmlformats.org/officeDocument/2006/relationships/hyperlink" Target="https://disk.yandex.by/i/x4qD0wB7MSUNYw" TargetMode="External" /><Relationship Id="rId41" Type="http://schemas.openxmlformats.org/officeDocument/2006/relationships/hyperlink" Target="https://disk.yandex.by/i/xFqHUCxpWtIKDA" TargetMode="External" /><Relationship Id="rId42" Type="http://schemas.openxmlformats.org/officeDocument/2006/relationships/hyperlink" Target="https://disk.yandex.by/i/FYUu89-Kp8NBbw" TargetMode="External" /><Relationship Id="rId43" Type="http://schemas.openxmlformats.org/officeDocument/2006/relationships/hyperlink" Target="https://disk.yandex.by/i/JryGF9vfXnG17w" TargetMode="External" /><Relationship Id="rId44" Type="http://schemas.openxmlformats.org/officeDocument/2006/relationships/hyperlink" Target="https://disk.yandex.by/i/JO0ypqcoISqA8Q" TargetMode="External" /><Relationship Id="rId45" Type="http://schemas.openxmlformats.org/officeDocument/2006/relationships/hyperlink" Target="https://disk.yandex.by/i/E9XQaqh51M2Irw" TargetMode="External" /><Relationship Id="rId46" Type="http://schemas.openxmlformats.org/officeDocument/2006/relationships/hyperlink" Target="https://disk.yandex.by/i/auIOtCHckuWntg" TargetMode="External" /><Relationship Id="rId47" Type="http://schemas.openxmlformats.org/officeDocument/2006/relationships/hyperlink" Target="https://disk.yandex.by/i/lXQ2Ph9dhWGIZA" TargetMode="External" /><Relationship Id="rId48" Type="http://schemas.openxmlformats.org/officeDocument/2006/relationships/hyperlink" Target="https://disk.yandex.by/i/LbUvuYnbMnewsA" TargetMode="External" /><Relationship Id="rId49" Type="http://schemas.openxmlformats.org/officeDocument/2006/relationships/hyperlink" Target="https://disk.yandex.by/i/gHqpkdLJyXaESg" TargetMode="External" /><Relationship Id="rId50" Type="http://schemas.openxmlformats.org/officeDocument/2006/relationships/hyperlink" Target="https://disk.yandex.by/i/F5GdrB-K0aAMZw" TargetMode="External" /><Relationship Id="rId51" Type="http://schemas.openxmlformats.org/officeDocument/2006/relationships/hyperlink" Target="https://disk.yandex.by/i/Xab1yILhdvgJVA" TargetMode="External" /><Relationship Id="rId52" Type="http://schemas.openxmlformats.org/officeDocument/2006/relationships/hyperlink" Target="https://disk.yandex.by/i/pg_ECU6Blq8h5w" TargetMode="External" /><Relationship Id="rId53" Type="http://schemas.openxmlformats.org/officeDocument/2006/relationships/hyperlink" Target="https://disk.yandex.by/i/0ViSwg1dwYSe8Q" TargetMode="External" /><Relationship Id="rId54" Type="http://schemas.openxmlformats.org/officeDocument/2006/relationships/hyperlink" Target="https://disk.yandex.by/i/3qFHVAuh9MvsRA" TargetMode="External" /><Relationship Id="rId55" Type="http://schemas.openxmlformats.org/officeDocument/2006/relationships/hyperlink" Target="https://disk.yandex.by/i/9iNgk0t65-vBvg" TargetMode="External" /><Relationship Id="rId56" Type="http://schemas.openxmlformats.org/officeDocument/2006/relationships/hyperlink" Target="https://disk.yandex.by/i/q4hQfCnhMLGKAw" TargetMode="External" /><Relationship Id="rId57" Type="http://schemas.openxmlformats.org/officeDocument/2006/relationships/hyperlink" Target="https://disk.yandex.by/i/PevQfJdV2TwQQQ" TargetMode="External" /><Relationship Id="rId58" Type="http://schemas.openxmlformats.org/officeDocument/2006/relationships/hyperlink" Target="https://disk.yandex.by/i/CMrYdJPMA4Y_IQ" TargetMode="External" /><Relationship Id="rId59" Type="http://schemas.openxmlformats.org/officeDocument/2006/relationships/hyperlink" Target="https://disk.yandex.by/i/fnfa_AzFtZGMfA" TargetMode="External" /><Relationship Id="rId60" Type="http://schemas.openxmlformats.org/officeDocument/2006/relationships/hyperlink" Target="https://disk.yandex.by/i/DttO6ytqPmOdDA" TargetMode="External" /><Relationship Id="rId61" Type="http://schemas.openxmlformats.org/officeDocument/2006/relationships/hyperlink" Target="https://disk.yandex.by/i/M76Vz6Hd59qX0g" TargetMode="External" /><Relationship Id="rId62" Type="http://schemas.openxmlformats.org/officeDocument/2006/relationships/hyperlink" Target="https://disk.yandex.by/i/7aZk5SEJjzisBg" TargetMode="External" /><Relationship Id="rId63" Type="http://schemas.openxmlformats.org/officeDocument/2006/relationships/hyperlink" Target="https://disk.yandex.by/i/O4Bb-MSxS-lA0w" TargetMode="External" /><Relationship Id="rId64" Type="http://schemas.openxmlformats.org/officeDocument/2006/relationships/hyperlink" Target="https://disk.yandex.by/i/HTy5X33hUrjFBg" TargetMode="External" /><Relationship Id="rId65" Type="http://schemas.openxmlformats.org/officeDocument/2006/relationships/hyperlink" Target="https://disk.yandex.by/i/ZId9XoRBHvESyg" TargetMode="External" /><Relationship Id="rId66" Type="http://schemas.openxmlformats.org/officeDocument/2006/relationships/hyperlink" Target="https://disk.yandex.by/i/BCqdeGaBGcdgKQ" TargetMode="External" /><Relationship Id="rId67" Type="http://schemas.openxmlformats.org/officeDocument/2006/relationships/hyperlink" Target="https://disk.yandex.by/i/eDI1ADOvJ0BzSw" TargetMode="External" /><Relationship Id="rId68" Type="http://schemas.openxmlformats.org/officeDocument/2006/relationships/hyperlink" Target="https://disk.yandex.by/i/Qn1d9jbdrNdAkg" TargetMode="External" /><Relationship Id="rId69" Type="http://schemas.openxmlformats.org/officeDocument/2006/relationships/hyperlink" Target="https://disk.yandex.by/i/F681mmkI08MfYQ" TargetMode="External" /><Relationship Id="rId70" Type="http://schemas.openxmlformats.org/officeDocument/2006/relationships/hyperlink" Target="https://disk.yandex.by/i/DNfPnHk48y4Iyg" TargetMode="External" /><Relationship Id="rId71" Type="http://schemas.openxmlformats.org/officeDocument/2006/relationships/hyperlink" Target="https://disk.yandex.by/i/CzQsbOPmI88pWQ" TargetMode="External" /><Relationship Id="rId72" Type="http://schemas.openxmlformats.org/officeDocument/2006/relationships/hyperlink" Target="https://disk.yandex.by/i/R24Xhy1UAkoJzg" TargetMode="External" /><Relationship Id="rId73" Type="http://schemas.openxmlformats.org/officeDocument/2006/relationships/hyperlink" Target="https://disk.yandex.by/i/5FQ8vqA8Dhjofw" TargetMode="External" /><Relationship Id="rId74" Type="http://schemas.openxmlformats.org/officeDocument/2006/relationships/hyperlink" Target="https://disk.yandex.by/i/Ji9kBL3peI3JoA" TargetMode="External" /><Relationship Id="rId75" Type="http://schemas.openxmlformats.org/officeDocument/2006/relationships/hyperlink" Target="https://disk.yandex.by/i/16M--Tk9tbDn9A" TargetMode="External" /><Relationship Id="rId76" Type="http://schemas.openxmlformats.org/officeDocument/2006/relationships/hyperlink" Target="https://disk.yandex.by/i/uSTpiIIvY7Gzug" TargetMode="External" /><Relationship Id="rId77" Type="http://schemas.openxmlformats.org/officeDocument/2006/relationships/hyperlink" Target="https://disk.yandex.by/i/rM-OOggvJhdbWw" TargetMode="External" /><Relationship Id="rId78" Type="http://schemas.openxmlformats.org/officeDocument/2006/relationships/hyperlink" Target="https://disk.yandex.by/i/Hv4HCDFu9fUSuw" TargetMode="External" /><Relationship Id="rId79" Type="http://schemas.openxmlformats.org/officeDocument/2006/relationships/hyperlink" Target="https://disk.yandex.by/i/5Z95zYoVr86B0g" TargetMode="External" /><Relationship Id="rId80" Type="http://schemas.openxmlformats.org/officeDocument/2006/relationships/hyperlink" Target="https://disk.yandex.by/i/nwKsd9m9zOMcSA" TargetMode="External" /><Relationship Id="rId81" Type="http://schemas.openxmlformats.org/officeDocument/2006/relationships/hyperlink" Target="https://disk.yandex.by/i/aW0akx2vof66wg" TargetMode="External" /><Relationship Id="rId82" Type="http://schemas.openxmlformats.org/officeDocument/2006/relationships/hyperlink" Target="https://disk.yandex.by/i/i_O1Nc_XtJ5W9w" TargetMode="External" /><Relationship Id="rId83" Type="http://schemas.openxmlformats.org/officeDocument/2006/relationships/hyperlink" Target="https://disk.yandex.by/i/l7hw6-xfR1I19w" TargetMode="External" /><Relationship Id="rId84" Type="http://schemas.openxmlformats.org/officeDocument/2006/relationships/hyperlink" Target="https://disk.yandex.by/i/FnMVO11IbuHSEw" TargetMode="External" /><Relationship Id="rId85" Type="http://schemas.openxmlformats.org/officeDocument/2006/relationships/hyperlink" Target="https://disk.yandex.by/i/NLPBrzokTPgEQQ" TargetMode="External" /><Relationship Id="rId86" Type="http://schemas.openxmlformats.org/officeDocument/2006/relationships/hyperlink" Target="https://disk.yandex.by/i/HLsA9e1GDkR7vw" TargetMode="External" /><Relationship Id="rId87" Type="http://schemas.openxmlformats.org/officeDocument/2006/relationships/hyperlink" Target="https://disk.yandex.by/i/B8vGG_-9PWWP-g" TargetMode="External" /><Relationship Id="rId88" Type="http://schemas.openxmlformats.org/officeDocument/2006/relationships/hyperlink" Target="https://disk.yandex.by/i/GgknDAfjK1eR2A" TargetMode="External" /><Relationship Id="rId89" Type="http://schemas.openxmlformats.org/officeDocument/2006/relationships/hyperlink" Target="https://disk.yandex.by/i/RuWjRs2tjNZsVg" TargetMode="External" /><Relationship Id="rId90" Type="http://schemas.openxmlformats.org/officeDocument/2006/relationships/hyperlink" Target="https://disk.yandex.by/i/fDF7U9hHEYzVnA" TargetMode="External" /><Relationship Id="rId91" Type="http://schemas.openxmlformats.org/officeDocument/2006/relationships/hyperlink" Target="https://disk.yandex.by/i/492zu1Myzz-aGw" TargetMode="External" /><Relationship Id="rId92" Type="http://schemas.openxmlformats.org/officeDocument/2006/relationships/hyperlink" Target="https://disk.yandex.by/i/DRcKk7L2UWZRcg" TargetMode="External" /><Relationship Id="rId93" Type="http://schemas.openxmlformats.org/officeDocument/2006/relationships/hyperlink" Target="https://disk.yandex.by/i/-8eujvW73SNA8Q" TargetMode="External" /><Relationship Id="rId94" Type="http://schemas.openxmlformats.org/officeDocument/2006/relationships/hyperlink" Target="https://disk.yandex.by/i/Idfb5ekqHoKdNA" TargetMode="External" /><Relationship Id="rId95" Type="http://schemas.openxmlformats.org/officeDocument/2006/relationships/hyperlink" Target="https://disk.yandex.by/i/ysja1SGHPTgZQA" TargetMode="External" /><Relationship Id="rId96" Type="http://schemas.openxmlformats.org/officeDocument/2006/relationships/hyperlink" Target="https://disk.yandex.by/i/dml2y0vz1WgEfQ" TargetMode="External" /><Relationship Id="rId97" Type="http://schemas.openxmlformats.org/officeDocument/2006/relationships/hyperlink" Target="https://disk.yandex.by/i/nTVrY6KRx4hXbw" TargetMode="External" /><Relationship Id="rId98" Type="http://schemas.openxmlformats.org/officeDocument/2006/relationships/hyperlink" Target="https://disk.yandex.by/i/tfIbB0f7bnXi2A" TargetMode="External" /><Relationship Id="rId99" Type="http://schemas.openxmlformats.org/officeDocument/2006/relationships/hyperlink" Target="https://disk.yandex.by/i/fvhmZLhQoFV4qA" TargetMode="External" /><Relationship Id="rId100" Type="http://schemas.openxmlformats.org/officeDocument/2006/relationships/hyperlink" Target="https://disk.yandex.by/i/p34ur7FJq7gtug" TargetMode="External" /><Relationship Id="rId101" Type="http://schemas.openxmlformats.org/officeDocument/2006/relationships/hyperlink" Target="https://disk.yandex.by/i/vjCcXO1F9tF_Tw" TargetMode="External" /><Relationship Id="rId102" Type="http://schemas.openxmlformats.org/officeDocument/2006/relationships/hyperlink" Target="https://disk.yandex.by/i/dK48rKPaoPxm0Q" TargetMode="External" /><Relationship Id="rId103" Type="http://schemas.openxmlformats.org/officeDocument/2006/relationships/hyperlink" Target="https://disk.yandex.by/i/-vJtIx8AcZ5jSg" TargetMode="External" /><Relationship Id="rId104" Type="http://schemas.openxmlformats.org/officeDocument/2006/relationships/hyperlink" Target="https://disk.yandex.by/i/gBd3fK1WnxANig" TargetMode="External" /><Relationship Id="rId105" Type="http://schemas.openxmlformats.org/officeDocument/2006/relationships/hyperlink" Target="https://disk.yandex.by/i/yDNUIjjTiiR0ng" TargetMode="External" /><Relationship Id="rId106" Type="http://schemas.openxmlformats.org/officeDocument/2006/relationships/hyperlink" Target="https://disk.yandex.by/i/-5ZG0f46sy8IVw" TargetMode="External" /><Relationship Id="rId107" Type="http://schemas.openxmlformats.org/officeDocument/2006/relationships/hyperlink" Target="https://disk.yandex.by/i/1XN3etHc7eZjXQ" TargetMode="External" /><Relationship Id="rId108" Type="http://schemas.openxmlformats.org/officeDocument/2006/relationships/hyperlink" Target="https://disk.yandex.by/i/DPYSsm46Wkbvmg" TargetMode="External" /><Relationship Id="rId10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4"/>
  <sheetViews>
    <sheetView tabSelected="1" view="pageBreakPreview" zoomScale="50" zoomScaleNormal="50" zoomScaleSheetLayoutView="50" zoomScalePageLayoutView="0" workbookViewId="0" topLeftCell="A1">
      <pane ySplit="4" topLeftCell="A155" activePane="bottomLeft" state="frozen"/>
      <selection pane="topLeft" activeCell="A1" sqref="A1"/>
      <selection pane="bottomLeft" activeCell="B167" sqref="B167"/>
    </sheetView>
  </sheetViews>
  <sheetFormatPr defaultColWidth="9.00390625" defaultRowHeight="12.75"/>
  <cols>
    <col min="1" max="1" width="5.875" style="0" customWidth="1"/>
    <col min="2" max="2" width="73.875" style="26" customWidth="1"/>
    <col min="3" max="3" width="18.75390625" style="0" customWidth="1"/>
    <col min="4" max="4" width="67.125" style="0" customWidth="1"/>
    <col min="5" max="5" width="21.25390625" style="46" customWidth="1"/>
    <col min="6" max="6" width="18.75390625" style="47" customWidth="1"/>
    <col min="7" max="7" width="18.125" style="2" customWidth="1"/>
    <col min="8" max="8" width="21.00390625" style="60" customWidth="1"/>
    <col min="9" max="9" width="18.125" style="61" customWidth="1"/>
    <col min="10" max="10" width="23.125" style="62" customWidth="1"/>
    <col min="11" max="11" width="24.125" style="1" hidden="1" customWidth="1"/>
    <col min="12" max="12" width="19.875" style="34" customWidth="1"/>
    <col min="13" max="13" width="33.75390625" style="0" customWidth="1"/>
    <col min="14" max="14" width="33.375" style="0" customWidth="1"/>
  </cols>
  <sheetData>
    <row r="1" spans="1:10" ht="38.25" customHeight="1">
      <c r="A1" s="91" t="s">
        <v>50</v>
      </c>
      <c r="B1" s="91"/>
      <c r="C1" s="91"/>
      <c r="D1" s="91"/>
      <c r="E1" s="91"/>
      <c r="F1" s="91"/>
      <c r="G1" s="91"/>
      <c r="H1" s="91"/>
      <c r="I1" s="91"/>
      <c r="J1" s="91"/>
    </row>
    <row r="2" spans="1:12" ht="24.75" customHeight="1">
      <c r="A2" s="94" t="s">
        <v>0</v>
      </c>
      <c r="B2" s="97" t="s">
        <v>18</v>
      </c>
      <c r="C2" s="94" t="s">
        <v>19</v>
      </c>
      <c r="D2" s="94" t="s">
        <v>21</v>
      </c>
      <c r="E2" s="93" t="s">
        <v>1</v>
      </c>
      <c r="F2" s="94" t="s">
        <v>22</v>
      </c>
      <c r="G2" s="94"/>
      <c r="H2" s="92" t="s">
        <v>113</v>
      </c>
      <c r="I2" s="95" t="s">
        <v>114</v>
      </c>
      <c r="J2" s="96" t="s">
        <v>115</v>
      </c>
      <c r="K2" s="13"/>
      <c r="L2" s="95" t="s">
        <v>75</v>
      </c>
    </row>
    <row r="3" spans="1:12" ht="44.25" customHeight="1">
      <c r="A3" s="94"/>
      <c r="B3" s="97"/>
      <c r="C3" s="94"/>
      <c r="D3" s="94"/>
      <c r="E3" s="93"/>
      <c r="F3" s="94"/>
      <c r="G3" s="94"/>
      <c r="H3" s="92"/>
      <c r="I3" s="95"/>
      <c r="J3" s="96"/>
      <c r="K3" s="13"/>
      <c r="L3" s="95"/>
    </row>
    <row r="4" spans="1:12" ht="48.75" customHeight="1">
      <c r="A4" s="94"/>
      <c r="B4" s="97"/>
      <c r="C4" s="94"/>
      <c r="D4" s="94"/>
      <c r="E4" s="93"/>
      <c r="F4" s="41" t="s">
        <v>17</v>
      </c>
      <c r="G4" s="4" t="s">
        <v>20</v>
      </c>
      <c r="H4" s="92"/>
      <c r="I4" s="95"/>
      <c r="J4" s="96"/>
      <c r="K4" s="13"/>
      <c r="L4" s="95"/>
    </row>
    <row r="5" spans="1:13" ht="30.75" customHeight="1">
      <c r="A5" s="98" t="s">
        <v>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100"/>
      <c r="M5" s="1"/>
    </row>
    <row r="6" spans="1:12" s="27" customFormat="1" ht="32.25" customHeight="1">
      <c r="A6" s="15">
        <v>1</v>
      </c>
      <c r="B6" s="80" t="s">
        <v>119</v>
      </c>
      <c r="C6" s="4">
        <v>700002659</v>
      </c>
      <c r="D6" s="4" t="s">
        <v>91</v>
      </c>
      <c r="E6" s="32">
        <v>272277</v>
      </c>
      <c r="F6" s="32">
        <v>136143</v>
      </c>
      <c r="G6" s="5">
        <f aca="true" t="shared" si="0" ref="G6:G12">F6/E6*100</f>
        <v>50.00165272865501</v>
      </c>
      <c r="H6" s="32">
        <v>6203</v>
      </c>
      <c r="I6" s="8">
        <f>H6/E6*1000</f>
        <v>22.781946326718746</v>
      </c>
      <c r="J6" s="11">
        <f>H6/E6*F6</f>
        <v>3101.6025187584705</v>
      </c>
      <c r="K6" s="38"/>
      <c r="L6" s="36"/>
    </row>
    <row r="7" spans="1:12" s="27" customFormat="1" ht="42.75" customHeight="1">
      <c r="A7" s="15">
        <v>2</v>
      </c>
      <c r="B7" s="80" t="s">
        <v>118</v>
      </c>
      <c r="C7" s="4">
        <v>700052459</v>
      </c>
      <c r="D7" s="4" t="s">
        <v>35</v>
      </c>
      <c r="E7" s="32">
        <v>41020</v>
      </c>
      <c r="F7" s="32">
        <v>4102</v>
      </c>
      <c r="G7" s="5">
        <f t="shared" si="0"/>
        <v>10</v>
      </c>
      <c r="H7" s="32">
        <v>2086</v>
      </c>
      <c r="I7" s="8">
        <f aca="true" t="shared" si="1" ref="I7:I12">H7/E7*1000</f>
        <v>50.85324232081911</v>
      </c>
      <c r="J7" s="11">
        <f aca="true" t="shared" si="2" ref="J7:J12">H7/E7*F7</f>
        <v>208.6</v>
      </c>
      <c r="K7" s="38"/>
      <c r="L7" s="36"/>
    </row>
    <row r="8" spans="1:12" s="27" customFormat="1" ht="45" customHeight="1">
      <c r="A8" s="15">
        <v>3</v>
      </c>
      <c r="B8" s="80" t="s">
        <v>121</v>
      </c>
      <c r="C8" s="4">
        <v>700008708</v>
      </c>
      <c r="D8" s="4" t="s">
        <v>101</v>
      </c>
      <c r="E8" s="32">
        <v>161807</v>
      </c>
      <c r="F8" s="32">
        <v>144329</v>
      </c>
      <c r="G8" s="5">
        <f t="shared" si="0"/>
        <v>89.19824235045455</v>
      </c>
      <c r="H8" s="32">
        <v>94</v>
      </c>
      <c r="I8" s="8">
        <f t="shared" si="1"/>
        <v>0.5809390199435129</v>
      </c>
      <c r="J8" s="11">
        <f t="shared" si="2"/>
        <v>83.84634780942727</v>
      </c>
      <c r="K8" s="38"/>
      <c r="L8" s="36"/>
    </row>
    <row r="9" spans="1:12" s="27" customFormat="1" ht="44.25" customHeight="1">
      <c r="A9" s="15">
        <v>4</v>
      </c>
      <c r="B9" s="80" t="s">
        <v>122</v>
      </c>
      <c r="C9" s="4">
        <v>700010234</v>
      </c>
      <c r="D9" s="4" t="s">
        <v>29</v>
      </c>
      <c r="E9" s="32">
        <v>396390</v>
      </c>
      <c r="F9" s="32">
        <v>379161</v>
      </c>
      <c r="G9" s="5">
        <f t="shared" si="0"/>
        <v>95.65352304548551</v>
      </c>
      <c r="H9" s="32">
        <v>1153</v>
      </c>
      <c r="I9" s="8">
        <f t="shared" si="1"/>
        <v>2.908751482126189</v>
      </c>
      <c r="J9" s="11">
        <f t="shared" si="2"/>
        <v>1102.885120714448</v>
      </c>
      <c r="K9" s="38"/>
      <c r="L9" s="36"/>
    </row>
    <row r="10" spans="1:12" s="27" customFormat="1" ht="31.5" customHeight="1">
      <c r="A10" s="15">
        <v>5</v>
      </c>
      <c r="B10" s="80" t="s">
        <v>120</v>
      </c>
      <c r="C10" s="4">
        <v>700297857</v>
      </c>
      <c r="D10" s="4" t="s">
        <v>28</v>
      </c>
      <c r="E10" s="32">
        <v>4156049</v>
      </c>
      <c r="F10" s="32">
        <v>3113142</v>
      </c>
      <c r="G10" s="5">
        <f t="shared" si="0"/>
        <v>74.90628719728761</v>
      </c>
      <c r="H10" s="32">
        <v>7470</v>
      </c>
      <c r="I10" s="8">
        <f t="shared" si="1"/>
        <v>1.7973801560087477</v>
      </c>
      <c r="J10" s="11">
        <f t="shared" si="2"/>
        <v>5595.499653637385</v>
      </c>
      <c r="K10" s="38"/>
      <c r="L10" s="36"/>
    </row>
    <row r="11" spans="1:12" s="27" customFormat="1" ht="33" customHeight="1">
      <c r="A11" s="15">
        <v>6</v>
      </c>
      <c r="B11" s="80" t="s">
        <v>123</v>
      </c>
      <c r="C11" s="4">
        <v>700443746</v>
      </c>
      <c r="D11" s="4" t="s">
        <v>77</v>
      </c>
      <c r="E11" s="32">
        <v>113659</v>
      </c>
      <c r="F11" s="32">
        <v>113108</v>
      </c>
      <c r="G11" s="5">
        <f t="shared" si="0"/>
        <v>99.51521656885949</v>
      </c>
      <c r="H11" s="32">
        <v>2248</v>
      </c>
      <c r="I11" s="8">
        <f t="shared" si="1"/>
        <v>19.778460130741955</v>
      </c>
      <c r="J11" s="11">
        <f t="shared" si="2"/>
        <v>2237.102068467961</v>
      </c>
      <c r="K11" s="38"/>
      <c r="L11" s="36"/>
    </row>
    <row r="12" spans="1:12" s="27" customFormat="1" ht="30.75" customHeight="1">
      <c r="A12" s="15">
        <v>7</v>
      </c>
      <c r="B12" s="22" t="s">
        <v>56</v>
      </c>
      <c r="C12" s="4">
        <v>700037352</v>
      </c>
      <c r="D12" s="4"/>
      <c r="E12" s="32">
        <v>12329</v>
      </c>
      <c r="F12" s="32">
        <v>12319</v>
      </c>
      <c r="G12" s="16">
        <f t="shared" si="0"/>
        <v>99.91889042095872</v>
      </c>
      <c r="H12" s="32">
        <v>756</v>
      </c>
      <c r="I12" s="8">
        <f t="shared" si="1"/>
        <v>61.31884175521129</v>
      </c>
      <c r="J12" s="11">
        <f t="shared" si="2"/>
        <v>755.3868115824479</v>
      </c>
      <c r="K12" s="35"/>
      <c r="L12" s="36"/>
    </row>
    <row r="13" spans="1:12" ht="30.75" customHeight="1">
      <c r="A13" s="85" t="s">
        <v>4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7"/>
    </row>
    <row r="14" spans="1:12" s="27" customFormat="1" ht="30.75" customHeight="1">
      <c r="A14" s="3">
        <v>1</v>
      </c>
      <c r="B14" s="80" t="s">
        <v>127</v>
      </c>
      <c r="C14" s="4">
        <v>790118114</v>
      </c>
      <c r="D14" s="4" t="s">
        <v>63</v>
      </c>
      <c r="E14" s="32">
        <v>6120929</v>
      </c>
      <c r="F14" s="32">
        <v>6120005</v>
      </c>
      <c r="G14" s="11">
        <f aca="true" t="shared" si="3" ref="G14:G21">F14/E14*100</f>
        <v>99.98490425227935</v>
      </c>
      <c r="H14" s="32">
        <v>17846</v>
      </c>
      <c r="I14" s="8">
        <f aca="true" t="shared" si="4" ref="I14:I20">H14/E14*1000</f>
        <v>2.915570495916551</v>
      </c>
      <c r="J14" s="11">
        <f aca="true" t="shared" si="5" ref="J14:J19">H14/E14*F14</f>
        <v>17843.306012861773</v>
      </c>
      <c r="K14" s="38"/>
      <c r="L14" s="36"/>
    </row>
    <row r="15" spans="1:12" s="27" customFormat="1" ht="28.5" customHeight="1">
      <c r="A15" s="3">
        <v>2</v>
      </c>
      <c r="B15" s="80" t="s">
        <v>128</v>
      </c>
      <c r="C15" s="4">
        <v>700018250</v>
      </c>
      <c r="D15" s="4" t="s">
        <v>63</v>
      </c>
      <c r="E15" s="32">
        <v>2959486</v>
      </c>
      <c r="F15" s="32">
        <v>2959171</v>
      </c>
      <c r="G15" s="11">
        <f t="shared" si="3"/>
        <v>99.98935625983701</v>
      </c>
      <c r="H15" s="32">
        <v>5447</v>
      </c>
      <c r="I15" s="8">
        <f t="shared" si="4"/>
        <v>1.840522306914106</v>
      </c>
      <c r="J15" s="11">
        <f t="shared" si="5"/>
        <v>5446.420235473322</v>
      </c>
      <c r="K15" s="38"/>
      <c r="L15" s="36"/>
    </row>
    <row r="16" spans="1:12" s="27" customFormat="1" ht="53.25" customHeight="1">
      <c r="A16" s="3">
        <v>3</v>
      </c>
      <c r="B16" s="80" t="s">
        <v>129</v>
      </c>
      <c r="C16" s="4">
        <v>700018873</v>
      </c>
      <c r="D16" s="4" t="s">
        <v>61</v>
      </c>
      <c r="E16" s="32">
        <v>1432870</v>
      </c>
      <c r="F16" s="32">
        <v>1432870</v>
      </c>
      <c r="G16" s="16">
        <f t="shared" si="3"/>
        <v>100</v>
      </c>
      <c r="H16" s="32">
        <v>20964</v>
      </c>
      <c r="I16" s="8">
        <f t="shared" si="4"/>
        <v>14.630775995030952</v>
      </c>
      <c r="J16" s="11">
        <f t="shared" si="5"/>
        <v>20964</v>
      </c>
      <c r="K16" s="38"/>
      <c r="L16" s="36"/>
    </row>
    <row r="17" spans="1:12" s="27" customFormat="1" ht="30" customHeight="1">
      <c r="A17" s="15">
        <v>5</v>
      </c>
      <c r="B17" s="80" t="s">
        <v>126</v>
      </c>
      <c r="C17" s="4">
        <v>700160729</v>
      </c>
      <c r="D17" s="4" t="s">
        <v>25</v>
      </c>
      <c r="E17" s="32">
        <v>10965699</v>
      </c>
      <c r="F17" s="32">
        <v>10949075</v>
      </c>
      <c r="G17" s="16">
        <f t="shared" si="3"/>
        <v>99.84839999711829</v>
      </c>
      <c r="H17" s="32">
        <v>20732</v>
      </c>
      <c r="I17" s="8">
        <f t="shared" si="4"/>
        <v>1.8906227500864285</v>
      </c>
      <c r="J17" s="11">
        <f t="shared" si="5"/>
        <v>20700.570287402563</v>
      </c>
      <c r="K17" s="35">
        <f>SUM(J6:J17)</f>
        <v>78039.21905670779</v>
      </c>
      <c r="L17" s="36"/>
    </row>
    <row r="18" spans="1:12" s="27" customFormat="1" ht="48" customHeight="1">
      <c r="A18" s="15">
        <v>6</v>
      </c>
      <c r="B18" s="80" t="s">
        <v>124</v>
      </c>
      <c r="C18" s="12">
        <v>700018342</v>
      </c>
      <c r="D18" s="4" t="s">
        <v>78</v>
      </c>
      <c r="E18" s="32">
        <v>22898927</v>
      </c>
      <c r="F18" s="32">
        <v>17138748</v>
      </c>
      <c r="G18" s="16">
        <f t="shared" si="3"/>
        <v>74.8452012620504</v>
      </c>
      <c r="H18" s="32">
        <v>22776</v>
      </c>
      <c r="I18" s="8">
        <f t="shared" si="4"/>
        <v>0.9946317571998023</v>
      </c>
      <c r="J18" s="11">
        <f t="shared" si="5"/>
        <v>17046.7430394446</v>
      </c>
      <c r="K18" s="35"/>
      <c r="L18" s="36"/>
    </row>
    <row r="19" spans="1:12" s="27" customFormat="1" ht="30.75" customHeight="1">
      <c r="A19" s="15">
        <v>7</v>
      </c>
      <c r="B19" s="80" t="s">
        <v>130</v>
      </c>
      <c r="C19" s="4">
        <v>700020621</v>
      </c>
      <c r="D19" s="4" t="s">
        <v>23</v>
      </c>
      <c r="E19" s="32">
        <v>111859</v>
      </c>
      <c r="F19" s="32">
        <v>111859</v>
      </c>
      <c r="G19" s="16">
        <f t="shared" si="3"/>
        <v>100</v>
      </c>
      <c r="H19" s="32">
        <v>11390</v>
      </c>
      <c r="I19" s="8">
        <f t="shared" si="4"/>
        <v>101.82461849292412</v>
      </c>
      <c r="J19" s="11">
        <f t="shared" si="5"/>
        <v>11390</v>
      </c>
      <c r="K19" s="38"/>
      <c r="L19" s="36"/>
    </row>
    <row r="20" spans="1:12" s="27" customFormat="1" ht="30" customHeight="1">
      <c r="A20" s="15">
        <v>8</v>
      </c>
      <c r="B20" s="80" t="s">
        <v>125</v>
      </c>
      <c r="C20" s="12">
        <v>700020606</v>
      </c>
      <c r="D20" s="4" t="s">
        <v>96</v>
      </c>
      <c r="E20" s="32">
        <v>784972</v>
      </c>
      <c r="F20" s="32">
        <v>771733</v>
      </c>
      <c r="G20" s="16">
        <f t="shared" si="3"/>
        <v>98.31344302726721</v>
      </c>
      <c r="H20" s="66">
        <v>410</v>
      </c>
      <c r="I20" s="8">
        <f t="shared" si="4"/>
        <v>0.5223116238540992</v>
      </c>
      <c r="J20" s="11">
        <f>H20/E20*F20</f>
        <v>403.0851164117956</v>
      </c>
      <c r="K20" s="38"/>
      <c r="L20" s="36"/>
    </row>
    <row r="21" spans="1:12" s="27" customFormat="1" ht="40.5" customHeight="1">
      <c r="A21" s="15">
        <v>9</v>
      </c>
      <c r="B21" s="79" t="s">
        <v>131</v>
      </c>
      <c r="C21" s="12">
        <v>791232451</v>
      </c>
      <c r="D21" s="4"/>
      <c r="E21" s="32">
        <v>1180000</v>
      </c>
      <c r="F21" s="32">
        <v>1180000</v>
      </c>
      <c r="G21" s="16">
        <f t="shared" si="3"/>
        <v>100</v>
      </c>
      <c r="H21" s="66"/>
      <c r="I21" s="8"/>
      <c r="J21" s="11"/>
      <c r="K21" s="38"/>
      <c r="L21" s="36"/>
    </row>
    <row r="22" spans="1:12" s="2" customFormat="1" ht="33.75" customHeight="1">
      <c r="A22" s="85" t="s">
        <v>3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7"/>
    </row>
    <row r="23" spans="1:12" s="27" customFormat="1" ht="50.25" customHeight="1">
      <c r="A23" s="4">
        <v>1</v>
      </c>
      <c r="B23" s="80" t="s">
        <v>140</v>
      </c>
      <c r="C23" s="4">
        <v>700089724</v>
      </c>
      <c r="D23" s="4" t="s">
        <v>35</v>
      </c>
      <c r="E23" s="32">
        <v>328283</v>
      </c>
      <c r="F23" s="32">
        <v>300679</v>
      </c>
      <c r="G23" s="16">
        <f aca="true" t="shared" si="6" ref="G23:G28">F23/E23*100</f>
        <v>91.59140132142085</v>
      </c>
      <c r="H23" s="32">
        <v>2813</v>
      </c>
      <c r="I23" s="8">
        <f>H23/E23*1000</f>
        <v>8.568826287075481</v>
      </c>
      <c r="J23" s="11">
        <f>H23/E23*F23</f>
        <v>2576.4661191715686</v>
      </c>
      <c r="K23" s="38"/>
      <c r="L23" s="36"/>
    </row>
    <row r="24" spans="1:12" s="27" customFormat="1" ht="30" customHeight="1">
      <c r="A24" s="4">
        <v>2</v>
      </c>
      <c r="B24" s="80" t="s">
        <v>141</v>
      </c>
      <c r="C24" s="4">
        <v>700089951</v>
      </c>
      <c r="D24" s="4" t="s">
        <v>34</v>
      </c>
      <c r="E24" s="32">
        <v>83759</v>
      </c>
      <c r="F24" s="32">
        <v>78056</v>
      </c>
      <c r="G24" s="16">
        <f t="shared" si="6"/>
        <v>93.19117945534211</v>
      </c>
      <c r="H24" s="32">
        <v>277</v>
      </c>
      <c r="I24" s="8">
        <f aca="true" t="shared" si="7" ref="I24:I29">H24/E24*1000</f>
        <v>3.307107295932377</v>
      </c>
      <c r="J24" s="11">
        <f aca="true" t="shared" si="8" ref="J24:J29">H24/E24*F24</f>
        <v>258.13956709129764</v>
      </c>
      <c r="K24" s="38"/>
      <c r="L24" s="36"/>
    </row>
    <row r="25" spans="1:12" s="27" customFormat="1" ht="27.75" customHeight="1">
      <c r="A25" s="4">
        <v>3</v>
      </c>
      <c r="B25" s="80" t="s">
        <v>142</v>
      </c>
      <c r="C25" s="4">
        <v>700089660</v>
      </c>
      <c r="D25" s="4" t="s">
        <v>36</v>
      </c>
      <c r="E25" s="32">
        <v>251484</v>
      </c>
      <c r="F25" s="32">
        <v>244395</v>
      </c>
      <c r="G25" s="16">
        <f t="shared" si="6"/>
        <v>97.18113279572458</v>
      </c>
      <c r="H25" s="32">
        <v>766</v>
      </c>
      <c r="I25" s="8">
        <f t="shared" si="7"/>
        <v>3.0459194223091726</v>
      </c>
      <c r="J25" s="11">
        <f t="shared" si="8"/>
        <v>744.4074772152503</v>
      </c>
      <c r="K25" s="38"/>
      <c r="L25" s="36"/>
    </row>
    <row r="26" spans="1:12" s="27" customFormat="1" ht="50.25" customHeight="1">
      <c r="A26" s="4">
        <v>4</v>
      </c>
      <c r="B26" s="80" t="s">
        <v>147</v>
      </c>
      <c r="C26" s="4">
        <v>790223063</v>
      </c>
      <c r="D26" s="4" t="s">
        <v>29</v>
      </c>
      <c r="E26" s="32">
        <v>7483</v>
      </c>
      <c r="F26" s="32">
        <v>7463</v>
      </c>
      <c r="G26" s="16">
        <f t="shared" si="6"/>
        <v>99.73272751570225</v>
      </c>
      <c r="H26" s="32">
        <v>154</v>
      </c>
      <c r="I26" s="8">
        <f t="shared" si="7"/>
        <v>20.5799812909261</v>
      </c>
      <c r="J26" s="11">
        <f t="shared" si="8"/>
        <v>153.58840037418148</v>
      </c>
      <c r="K26" s="38"/>
      <c r="L26" s="36"/>
    </row>
    <row r="27" spans="1:12" s="27" customFormat="1" ht="50.25" customHeight="1">
      <c r="A27" s="4">
        <v>5</v>
      </c>
      <c r="B27" s="80" t="s">
        <v>143</v>
      </c>
      <c r="C27" s="4">
        <v>700088465</v>
      </c>
      <c r="D27" s="4" t="s">
        <v>37</v>
      </c>
      <c r="E27" s="32">
        <v>287584</v>
      </c>
      <c r="F27" s="32">
        <v>280270</v>
      </c>
      <c r="G27" s="16">
        <f t="shared" si="6"/>
        <v>97.45674307332814</v>
      </c>
      <c r="H27" s="32">
        <v>900</v>
      </c>
      <c r="I27" s="8">
        <f t="shared" si="7"/>
        <v>3.1295204183821075</v>
      </c>
      <c r="J27" s="11">
        <f t="shared" si="8"/>
        <v>877.1106876599532</v>
      </c>
      <c r="K27" s="38"/>
      <c r="L27" s="36"/>
    </row>
    <row r="28" spans="1:12" s="27" customFormat="1" ht="30.75" customHeight="1">
      <c r="A28" s="4">
        <v>6</v>
      </c>
      <c r="B28" s="80" t="s">
        <v>144</v>
      </c>
      <c r="C28" s="4">
        <v>790362376</v>
      </c>
      <c r="D28" s="4" t="s">
        <v>105</v>
      </c>
      <c r="E28" s="32">
        <v>9069718</v>
      </c>
      <c r="F28" s="32">
        <v>8846427</v>
      </c>
      <c r="G28" s="16">
        <f t="shared" si="6"/>
        <v>97.53806016901517</v>
      </c>
      <c r="H28" s="32">
        <v>9062</v>
      </c>
      <c r="I28" s="8">
        <f t="shared" si="7"/>
        <v>0.9991490363867983</v>
      </c>
      <c r="J28" s="11">
        <f t="shared" si="8"/>
        <v>8838.899012516154</v>
      </c>
      <c r="K28" s="35">
        <f>SUM(J23:J32)</f>
        <v>20296.185700680144</v>
      </c>
      <c r="L28" s="36"/>
    </row>
    <row r="29" spans="1:12" s="27" customFormat="1" ht="33" customHeight="1">
      <c r="A29" s="4">
        <v>7</v>
      </c>
      <c r="B29" s="80" t="s">
        <v>137</v>
      </c>
      <c r="C29" s="4">
        <v>790035317</v>
      </c>
      <c r="D29" s="4" t="s">
        <v>31</v>
      </c>
      <c r="E29" s="32">
        <v>1037943</v>
      </c>
      <c r="F29" s="32">
        <v>497739</v>
      </c>
      <c r="G29" s="16">
        <f aca="true" t="shared" si="9" ref="G29:G40">F29/E29*100</f>
        <v>47.95436743636211</v>
      </c>
      <c r="H29" s="32">
        <v>1676</v>
      </c>
      <c r="I29" s="8">
        <f t="shared" si="7"/>
        <v>1.614732215545555</v>
      </c>
      <c r="J29" s="11">
        <f t="shared" si="8"/>
        <v>803.715198233429</v>
      </c>
      <c r="K29" s="35"/>
      <c r="L29" s="40"/>
    </row>
    <row r="30" spans="1:12" s="27" customFormat="1" ht="50.25" customHeight="1">
      <c r="A30" s="4">
        <v>8</v>
      </c>
      <c r="B30" s="80" t="s">
        <v>145</v>
      </c>
      <c r="C30" s="4">
        <v>700066563</v>
      </c>
      <c r="D30" s="4" t="s">
        <v>87</v>
      </c>
      <c r="E30" s="32">
        <v>933641</v>
      </c>
      <c r="F30" s="32">
        <v>925249</v>
      </c>
      <c r="G30" s="16">
        <f t="shared" si="9"/>
        <v>99.10115344120491</v>
      </c>
      <c r="H30" s="32">
        <v>1650</v>
      </c>
      <c r="I30" s="8">
        <f>H30/E30*1000</f>
        <v>1.7672745734174056</v>
      </c>
      <c r="J30" s="11">
        <f aca="true" t="shared" si="10" ref="J30:J39">H30/E30*F30</f>
        <v>1635.1690317798812</v>
      </c>
      <c r="K30" s="35"/>
      <c r="L30" s="36"/>
    </row>
    <row r="31" spans="1:12" s="27" customFormat="1" ht="33" customHeight="1">
      <c r="A31" s="4">
        <v>9</v>
      </c>
      <c r="B31" s="80" t="s">
        <v>139</v>
      </c>
      <c r="C31" s="4">
        <v>790368703</v>
      </c>
      <c r="D31" s="4" t="s">
        <v>43</v>
      </c>
      <c r="E31" s="32">
        <v>468328</v>
      </c>
      <c r="F31" s="32">
        <v>427321</v>
      </c>
      <c r="G31" s="16">
        <f t="shared" si="9"/>
        <v>91.24395722655917</v>
      </c>
      <c r="H31" s="32">
        <v>2639</v>
      </c>
      <c r="I31" s="8">
        <f aca="true" t="shared" si="11" ref="I31:I39">H31/E31*1000</f>
        <v>5.634939614970704</v>
      </c>
      <c r="J31" s="11">
        <f t="shared" si="10"/>
        <v>2407.9280312088963</v>
      </c>
      <c r="K31" s="35"/>
      <c r="L31" s="36"/>
    </row>
    <row r="32" spans="1:12" s="27" customFormat="1" ht="31.5" customHeight="1">
      <c r="A32" s="4">
        <v>10</v>
      </c>
      <c r="B32" s="80" t="s">
        <v>135</v>
      </c>
      <c r="C32" s="4">
        <v>700067240</v>
      </c>
      <c r="D32" s="4" t="s">
        <v>45</v>
      </c>
      <c r="E32" s="32">
        <v>301899</v>
      </c>
      <c r="F32" s="32">
        <v>76170</v>
      </c>
      <c r="G32" s="16">
        <f t="shared" si="9"/>
        <v>25.23029225005714</v>
      </c>
      <c r="H32" s="32">
        <v>7930</v>
      </c>
      <c r="I32" s="8">
        <f t="shared" si="11"/>
        <v>26.26706282564699</v>
      </c>
      <c r="J32" s="11">
        <f t="shared" si="10"/>
        <v>2000.7621754295312</v>
      </c>
      <c r="K32" s="35"/>
      <c r="L32" s="36"/>
    </row>
    <row r="33" spans="1:14" s="27" customFormat="1" ht="32.25" customHeight="1">
      <c r="A33" s="4">
        <v>11</v>
      </c>
      <c r="B33" s="80" t="s">
        <v>152</v>
      </c>
      <c r="C33" s="4">
        <v>700068923</v>
      </c>
      <c r="D33" s="4" t="s">
        <v>85</v>
      </c>
      <c r="E33" s="32">
        <v>147818</v>
      </c>
      <c r="F33" s="32">
        <v>251</v>
      </c>
      <c r="G33" s="16">
        <f>F33/E33*100</f>
        <v>0.1698034068922594</v>
      </c>
      <c r="H33" s="32">
        <v>12694</v>
      </c>
      <c r="I33" s="8">
        <f t="shared" si="11"/>
        <v>85.87587438606936</v>
      </c>
      <c r="J33" s="11">
        <f t="shared" si="10"/>
        <v>21.55484447090341</v>
      </c>
      <c r="K33" s="38"/>
      <c r="L33" s="37" t="s">
        <v>149</v>
      </c>
      <c r="M33" s="28" t="e">
        <f>L33+L48+L71+L101+L124+L142+L163+L42+L78+L87+L113+L84+L63+L105+L99+L160+L148+L92+L134+L54</f>
        <v>#VALUE!</v>
      </c>
      <c r="N33" s="29" t="e">
        <f>M33+#REF!</f>
        <v>#VALUE!</v>
      </c>
    </row>
    <row r="34" spans="1:12" s="27" customFormat="1" ht="31.5" customHeight="1">
      <c r="A34" s="4">
        <v>12</v>
      </c>
      <c r="B34" s="79" t="s">
        <v>133</v>
      </c>
      <c r="C34" s="4">
        <v>700069297</v>
      </c>
      <c r="D34" s="4" t="s">
        <v>53</v>
      </c>
      <c r="E34" s="32">
        <v>93404</v>
      </c>
      <c r="F34" s="32">
        <v>5467</v>
      </c>
      <c r="G34" s="16">
        <f t="shared" si="9"/>
        <v>5.853068391075329</v>
      </c>
      <c r="H34" s="32">
        <v>2753</v>
      </c>
      <c r="I34" s="8">
        <f t="shared" si="11"/>
        <v>29.474112457710593</v>
      </c>
      <c r="J34" s="11">
        <f t="shared" si="10"/>
        <v>161.1349728063038</v>
      </c>
      <c r="K34" s="38"/>
      <c r="L34" s="37" t="s">
        <v>149</v>
      </c>
    </row>
    <row r="35" spans="1:12" s="27" customFormat="1" ht="43.5" customHeight="1">
      <c r="A35" s="4">
        <v>13</v>
      </c>
      <c r="B35" s="80" t="s">
        <v>151</v>
      </c>
      <c r="C35" s="4">
        <v>700067279</v>
      </c>
      <c r="D35" s="4" t="s">
        <v>54</v>
      </c>
      <c r="E35" s="32">
        <v>226335</v>
      </c>
      <c r="F35" s="32">
        <v>60300</v>
      </c>
      <c r="G35" s="16">
        <f t="shared" si="9"/>
        <v>26.641924580820465</v>
      </c>
      <c r="H35" s="32">
        <v>26336</v>
      </c>
      <c r="I35" s="8">
        <f t="shared" si="11"/>
        <v>116.35849515099301</v>
      </c>
      <c r="J35" s="11">
        <f t="shared" si="10"/>
        <v>7016.417257604878</v>
      </c>
      <c r="K35" s="35">
        <f>SUM(J14:J15)</f>
        <v>23289.726248335093</v>
      </c>
      <c r="L35" s="36"/>
    </row>
    <row r="36" spans="1:12" s="27" customFormat="1" ht="29.25" customHeight="1">
      <c r="A36" s="4">
        <v>14</v>
      </c>
      <c r="B36" s="80" t="s">
        <v>146</v>
      </c>
      <c r="C36" s="4">
        <v>700016179</v>
      </c>
      <c r="D36" s="4" t="s">
        <v>86</v>
      </c>
      <c r="E36" s="32">
        <v>13409478</v>
      </c>
      <c r="F36" s="32">
        <v>13308417</v>
      </c>
      <c r="G36" s="16">
        <f t="shared" si="9"/>
        <v>99.24634650207861</v>
      </c>
      <c r="H36" s="32">
        <v>26918</v>
      </c>
      <c r="I36" s="8">
        <f t="shared" si="11"/>
        <v>2.007386118982409</v>
      </c>
      <c r="J36" s="11">
        <f t="shared" si="10"/>
        <v>26715.13155142952</v>
      </c>
      <c r="K36" s="35"/>
      <c r="L36" s="36"/>
    </row>
    <row r="37" spans="1:12" s="27" customFormat="1" ht="31.5" customHeight="1">
      <c r="A37" s="4">
        <v>15</v>
      </c>
      <c r="B37" s="80" t="s">
        <v>136</v>
      </c>
      <c r="C37" s="4">
        <v>700060126</v>
      </c>
      <c r="D37" s="4" t="s">
        <v>104</v>
      </c>
      <c r="E37" s="32">
        <v>710101</v>
      </c>
      <c r="F37" s="32">
        <v>219321</v>
      </c>
      <c r="G37" s="16">
        <f t="shared" si="9"/>
        <v>30.88588806381064</v>
      </c>
      <c r="H37" s="32">
        <v>11422</v>
      </c>
      <c r="I37" s="8">
        <f t="shared" si="11"/>
        <v>16.085035790683296</v>
      </c>
      <c r="J37" s="11">
        <f t="shared" si="10"/>
        <v>3527.7861346484515</v>
      </c>
      <c r="K37" s="35"/>
      <c r="L37" s="36"/>
    </row>
    <row r="38" spans="1:12" s="27" customFormat="1" ht="44.25" customHeight="1">
      <c r="A38" s="4">
        <v>16</v>
      </c>
      <c r="B38" s="80" t="s">
        <v>148</v>
      </c>
      <c r="C38" s="4">
        <v>700016181</v>
      </c>
      <c r="D38" s="4" t="s">
        <v>97</v>
      </c>
      <c r="E38" s="32">
        <v>143395016</v>
      </c>
      <c r="F38" s="32">
        <v>143321413</v>
      </c>
      <c r="G38" s="16">
        <f t="shared" si="9"/>
        <v>99.94867115883581</v>
      </c>
      <c r="H38" s="32">
        <v>7141</v>
      </c>
      <c r="I38" s="8">
        <f t="shared" si="11"/>
        <v>0.049799499307563104</v>
      </c>
      <c r="J38" s="11">
        <f t="shared" si="10"/>
        <v>7137.334607452466</v>
      </c>
      <c r="K38" s="35"/>
      <c r="L38" s="37" t="s">
        <v>150</v>
      </c>
    </row>
    <row r="39" spans="1:12" s="27" customFormat="1" ht="34.5" customHeight="1">
      <c r="A39" s="4">
        <v>17</v>
      </c>
      <c r="B39" s="81" t="s">
        <v>138</v>
      </c>
      <c r="C39" s="4">
        <v>790672984</v>
      </c>
      <c r="D39" s="4" t="s">
        <v>103</v>
      </c>
      <c r="E39" s="32">
        <v>3459640</v>
      </c>
      <c r="F39" s="32">
        <v>3106601</v>
      </c>
      <c r="G39" s="16">
        <f t="shared" si="9"/>
        <v>89.79549895364836</v>
      </c>
      <c r="H39" s="32">
        <v>1237</v>
      </c>
      <c r="I39" s="8">
        <f t="shared" si="11"/>
        <v>0.3575516527731209</v>
      </c>
      <c r="J39" s="11">
        <f t="shared" si="10"/>
        <v>1110.77032205663</v>
      </c>
      <c r="K39" s="35"/>
      <c r="L39" s="36"/>
    </row>
    <row r="40" spans="1:12" s="27" customFormat="1" ht="36" customHeight="1">
      <c r="A40" s="4">
        <v>18</v>
      </c>
      <c r="B40" s="81" t="s">
        <v>132</v>
      </c>
      <c r="C40" s="4">
        <v>791108540</v>
      </c>
      <c r="D40" s="4" t="s">
        <v>102</v>
      </c>
      <c r="E40" s="32">
        <v>140459</v>
      </c>
      <c r="F40" s="32">
        <v>7222</v>
      </c>
      <c r="G40" s="16">
        <f t="shared" si="9"/>
        <v>5.14171395211414</v>
      </c>
      <c r="H40" s="32">
        <v>12433</v>
      </c>
      <c r="I40" s="8">
        <f>H40/E40*1000</f>
        <v>88.51693376714913</v>
      </c>
      <c r="J40" s="11">
        <f>H40/E40*F40</f>
        <v>639.269295666351</v>
      </c>
      <c r="K40" s="35"/>
      <c r="L40" s="36"/>
    </row>
    <row r="41" spans="1:14" s="49" customFormat="1" ht="44.25" customHeight="1">
      <c r="A41" s="4">
        <v>19</v>
      </c>
      <c r="B41" s="80" t="s">
        <v>134</v>
      </c>
      <c r="C41" s="53">
        <v>700071867</v>
      </c>
      <c r="D41" s="19" t="s">
        <v>112</v>
      </c>
      <c r="E41" s="52">
        <v>9072648249</v>
      </c>
      <c r="F41" s="51">
        <v>1643210257</v>
      </c>
      <c r="G41" s="20">
        <f>F41/E41*100</f>
        <v>18.111693652193743</v>
      </c>
      <c r="H41" s="32">
        <v>40015</v>
      </c>
      <c r="I41" s="21">
        <f>H41/E41*1000</f>
        <v>0.004410509357552852</v>
      </c>
      <c r="J41" s="11">
        <f>H41/E41*F41</f>
        <v>7247.394214925327</v>
      </c>
      <c r="K41" s="50">
        <v>-1735</v>
      </c>
      <c r="L41" s="56"/>
      <c r="M41" s="54"/>
      <c r="N41" s="55"/>
    </row>
    <row r="42" spans="1:12" ht="29.25" customHeight="1">
      <c r="A42" s="85" t="s">
        <v>12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7"/>
    </row>
    <row r="43" spans="1:12" s="27" customFormat="1" ht="46.5" customHeight="1">
      <c r="A43" s="3">
        <v>1</v>
      </c>
      <c r="B43" s="80" t="s">
        <v>153</v>
      </c>
      <c r="C43" s="4">
        <v>700044582</v>
      </c>
      <c r="D43" s="4" t="s">
        <v>38</v>
      </c>
      <c r="E43" s="32">
        <v>2558943</v>
      </c>
      <c r="F43" s="32">
        <v>2554523</v>
      </c>
      <c r="G43" s="5">
        <f>F43/E43*100</f>
        <v>99.82727243240667</v>
      </c>
      <c r="H43" s="32">
        <v>939</v>
      </c>
      <c r="I43" s="8">
        <f>H43/E43*1000</f>
        <v>0.3669483845478387</v>
      </c>
      <c r="J43" s="11">
        <f>H43/E43*F43</f>
        <v>937.3780881402986</v>
      </c>
      <c r="K43" s="38"/>
      <c r="L43" s="40"/>
    </row>
    <row r="44" spans="1:12" s="27" customFormat="1" ht="42.75" customHeight="1">
      <c r="A44" s="3">
        <v>2</v>
      </c>
      <c r="B44" s="80" t="s">
        <v>154</v>
      </c>
      <c r="C44" s="4">
        <v>700044725</v>
      </c>
      <c r="D44" s="4" t="s">
        <v>38</v>
      </c>
      <c r="E44" s="32">
        <v>140466</v>
      </c>
      <c r="F44" s="32">
        <v>140466</v>
      </c>
      <c r="G44" s="5">
        <f>F44/E44*100</f>
        <v>100</v>
      </c>
      <c r="H44" s="32">
        <v>1145</v>
      </c>
      <c r="I44" s="8">
        <f>H44/E44*1000</f>
        <v>8.151438782338786</v>
      </c>
      <c r="J44" s="11">
        <f>H44/E44*F44</f>
        <v>1145</v>
      </c>
      <c r="K44" s="38"/>
      <c r="L44" s="37"/>
    </row>
    <row r="45" spans="1:12" s="27" customFormat="1" ht="34.5" customHeight="1">
      <c r="A45" s="3">
        <v>3</v>
      </c>
      <c r="B45" s="80" t="s">
        <v>155</v>
      </c>
      <c r="C45" s="4">
        <v>700044712</v>
      </c>
      <c r="D45" s="4" t="s">
        <v>63</v>
      </c>
      <c r="E45" s="32">
        <v>1404633</v>
      </c>
      <c r="F45" s="32">
        <v>1404633</v>
      </c>
      <c r="G45" s="5">
        <f>F45/E45*100</f>
        <v>100</v>
      </c>
      <c r="H45" s="32">
        <v>11504</v>
      </c>
      <c r="I45" s="8">
        <f>H45/E45*1000</f>
        <v>8.190039675844153</v>
      </c>
      <c r="J45" s="11">
        <f>H45/E45*F45</f>
        <v>11504</v>
      </c>
      <c r="K45" s="38"/>
      <c r="L45" s="37"/>
    </row>
    <row r="46" spans="1:12" s="27" customFormat="1" ht="35.25" customHeight="1">
      <c r="A46" s="3">
        <v>4</v>
      </c>
      <c r="B46" s="80" t="s">
        <v>156</v>
      </c>
      <c r="C46" s="4">
        <v>700044804</v>
      </c>
      <c r="D46" s="4" t="s">
        <v>63</v>
      </c>
      <c r="E46" s="32">
        <v>77578</v>
      </c>
      <c r="F46" s="32">
        <v>77578</v>
      </c>
      <c r="G46" s="5">
        <f>F46/E46*100</f>
        <v>100</v>
      </c>
      <c r="H46" s="32">
        <v>7741</v>
      </c>
      <c r="I46" s="8">
        <f>H46/E46*1000</f>
        <v>99.78344375982883</v>
      </c>
      <c r="J46" s="11">
        <f>H46/E46*F46</f>
        <v>7741.000000000001</v>
      </c>
      <c r="K46" s="38"/>
      <c r="L46" s="37"/>
    </row>
    <row r="47" spans="1:12" s="27" customFormat="1" ht="36" customHeight="1">
      <c r="A47" s="3">
        <v>5</v>
      </c>
      <c r="B47" s="79" t="s">
        <v>157</v>
      </c>
      <c r="C47" s="4">
        <v>791085632</v>
      </c>
      <c r="D47" s="4"/>
      <c r="E47" s="32">
        <v>273200000</v>
      </c>
      <c r="F47" s="32">
        <v>273200000</v>
      </c>
      <c r="G47" s="5">
        <f>F47/E47*100</f>
        <v>100</v>
      </c>
      <c r="H47" s="32">
        <v>11949</v>
      </c>
      <c r="I47" s="8">
        <f>H47/E47*1000</f>
        <v>0.04373718887262079</v>
      </c>
      <c r="J47" s="11">
        <f>H47/E47*F47</f>
        <v>11949</v>
      </c>
      <c r="K47" s="38"/>
      <c r="L47" s="3"/>
    </row>
    <row r="48" spans="1:12" s="2" customFormat="1" ht="42.75" customHeight="1">
      <c r="A48" s="85" t="s">
        <v>5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7"/>
    </row>
    <row r="49" spans="1:12" s="27" customFormat="1" ht="47.25" customHeight="1">
      <c r="A49" s="3">
        <v>1</v>
      </c>
      <c r="B49" s="80" t="s">
        <v>162</v>
      </c>
      <c r="C49" s="4">
        <v>700081353</v>
      </c>
      <c r="D49" s="4" t="s">
        <v>59</v>
      </c>
      <c r="E49" s="32">
        <v>6802172</v>
      </c>
      <c r="F49" s="32">
        <v>6801601</v>
      </c>
      <c r="G49" s="11">
        <f>F49/E49*100</f>
        <v>99.99160562243942</v>
      </c>
      <c r="H49" s="32">
        <v>10369</v>
      </c>
      <c r="I49" s="8">
        <f>H49/E49*1000</f>
        <v>1.5243660407293436</v>
      </c>
      <c r="J49" s="11">
        <f>H49/E49*F49</f>
        <v>10368.129586990744</v>
      </c>
      <c r="K49" s="38"/>
      <c r="L49" s="36"/>
    </row>
    <row r="50" spans="1:12" s="27" customFormat="1" ht="33" customHeight="1">
      <c r="A50" s="3">
        <v>2</v>
      </c>
      <c r="B50" s="80" t="s">
        <v>163</v>
      </c>
      <c r="C50" s="4">
        <v>700002911</v>
      </c>
      <c r="D50" s="4" t="s">
        <v>67</v>
      </c>
      <c r="E50" s="32">
        <v>7486076</v>
      </c>
      <c r="F50" s="32">
        <v>7486056</v>
      </c>
      <c r="G50" s="10">
        <f>F50/E50*100</f>
        <v>99.99973283733694</v>
      </c>
      <c r="H50" s="32">
        <v>10221</v>
      </c>
      <c r="I50" s="8">
        <f>H50/E50*1000</f>
        <v>1.3653347895479553</v>
      </c>
      <c r="J50" s="11">
        <f>H50/E50*F50</f>
        <v>10220.97269330421</v>
      </c>
      <c r="K50" s="38"/>
      <c r="L50" s="36"/>
    </row>
    <row r="51" spans="1:12" s="27" customFormat="1" ht="33" customHeight="1">
      <c r="A51" s="3">
        <v>3</v>
      </c>
      <c r="B51" s="80" t="s">
        <v>159</v>
      </c>
      <c r="C51" s="4">
        <v>700002978</v>
      </c>
      <c r="D51" s="4" t="s">
        <v>80</v>
      </c>
      <c r="E51" s="32">
        <v>373235</v>
      </c>
      <c r="F51" s="32">
        <v>373056</v>
      </c>
      <c r="G51" s="11">
        <f>F51/E51*100</f>
        <v>99.95204093935456</v>
      </c>
      <c r="H51" s="32">
        <v>595</v>
      </c>
      <c r="I51" s="8">
        <f>H51/E51*1000</f>
        <v>1.5941698929628787</v>
      </c>
      <c r="J51" s="11">
        <f>H51/E51*F51</f>
        <v>594.7146435891597</v>
      </c>
      <c r="K51" s="35">
        <f>SUM(J49:J51)</f>
        <v>21183.81692388411</v>
      </c>
      <c r="L51" s="36"/>
    </row>
    <row r="52" spans="1:12" s="27" customFormat="1" ht="33" customHeight="1">
      <c r="A52" s="3">
        <v>4</v>
      </c>
      <c r="B52" s="80" t="s">
        <v>158</v>
      </c>
      <c r="C52" s="12">
        <v>700209072</v>
      </c>
      <c r="D52" s="4" t="s">
        <v>30</v>
      </c>
      <c r="E52" s="32">
        <v>2592125</v>
      </c>
      <c r="F52" s="32">
        <v>2581832</v>
      </c>
      <c r="G52" s="11">
        <f>F52/E52*100</f>
        <v>99.60291266817765</v>
      </c>
      <c r="H52" s="66">
        <v>8867</v>
      </c>
      <c r="I52" s="8">
        <f>H52/E52*1000</f>
        <v>3.42074552731832</v>
      </c>
      <c r="J52" s="11">
        <f>H52/E52*F52</f>
        <v>8831.790266287313</v>
      </c>
      <c r="K52" s="35"/>
      <c r="L52" s="36"/>
    </row>
    <row r="53" spans="1:12" s="27" customFormat="1" ht="86.25" customHeight="1">
      <c r="A53" s="33">
        <v>5</v>
      </c>
      <c r="B53" s="80" t="s">
        <v>160</v>
      </c>
      <c r="C53" s="64">
        <v>700082413</v>
      </c>
      <c r="D53" s="65" t="s">
        <v>81</v>
      </c>
      <c r="E53" s="43">
        <v>77270792</v>
      </c>
      <c r="F53" s="82" t="s">
        <v>161</v>
      </c>
      <c r="G53" s="84"/>
      <c r="H53" s="67">
        <v>59504</v>
      </c>
      <c r="I53" s="68">
        <f>H53/E53*1000</f>
        <v>0.7700710509088609</v>
      </c>
      <c r="J53" s="69">
        <f>H53/E53*77265366</f>
        <v>59499.82159447777</v>
      </c>
      <c r="K53" s="35"/>
      <c r="L53" s="63"/>
    </row>
    <row r="54" spans="1:12" s="2" customFormat="1" ht="39.75" customHeight="1">
      <c r="A54" s="85" t="s">
        <v>7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7"/>
    </row>
    <row r="55" spans="1:12" s="27" customFormat="1" ht="35.25" customHeight="1">
      <c r="A55" s="3">
        <v>1</v>
      </c>
      <c r="B55" s="80" t="s">
        <v>166</v>
      </c>
      <c r="C55" s="4">
        <v>700083369</v>
      </c>
      <c r="D55" s="4" t="s">
        <v>33</v>
      </c>
      <c r="E55" s="32">
        <v>1163378</v>
      </c>
      <c r="F55" s="32">
        <v>1163001</v>
      </c>
      <c r="G55" s="8">
        <f aca="true" t="shared" si="12" ref="G55:G62">F55/E55*100</f>
        <v>99.9675943674369</v>
      </c>
      <c r="H55" s="32">
        <v>1415</v>
      </c>
      <c r="I55" s="8">
        <f aca="true" t="shared" si="13" ref="I55:I62">H55/E55*1000</f>
        <v>1.2162856784295388</v>
      </c>
      <c r="J55" s="11">
        <f aca="true" t="shared" si="14" ref="J55:J61">H55/E55*F55</f>
        <v>1414.541460299232</v>
      </c>
      <c r="K55" s="38"/>
      <c r="L55" s="36"/>
    </row>
    <row r="56" spans="1:12" s="27" customFormat="1" ht="35.25" customHeight="1">
      <c r="A56" s="3">
        <v>2</v>
      </c>
      <c r="B56" s="80" t="s">
        <v>167</v>
      </c>
      <c r="C56" s="4">
        <v>700084868</v>
      </c>
      <c r="D56" s="4" t="s">
        <v>79</v>
      </c>
      <c r="E56" s="32">
        <v>439888</v>
      </c>
      <c r="F56" s="32">
        <v>439888</v>
      </c>
      <c r="G56" s="5">
        <f t="shared" si="12"/>
        <v>100</v>
      </c>
      <c r="H56" s="32">
        <v>6783</v>
      </c>
      <c r="I56" s="8">
        <f t="shared" si="13"/>
        <v>15.419834139599171</v>
      </c>
      <c r="J56" s="11">
        <f t="shared" si="14"/>
        <v>6783</v>
      </c>
      <c r="K56" s="38"/>
      <c r="L56" s="36"/>
    </row>
    <row r="57" spans="1:12" s="27" customFormat="1" ht="34.5" customHeight="1">
      <c r="A57" s="3">
        <v>3</v>
      </c>
      <c r="B57" s="80" t="s">
        <v>168</v>
      </c>
      <c r="C57" s="4">
        <v>700083328</v>
      </c>
      <c r="D57" s="4" t="s">
        <v>64</v>
      </c>
      <c r="E57" s="32">
        <v>777441</v>
      </c>
      <c r="F57" s="32">
        <v>777441</v>
      </c>
      <c r="G57" s="5">
        <f t="shared" si="12"/>
        <v>100</v>
      </c>
      <c r="H57" s="32">
        <v>8481</v>
      </c>
      <c r="I57" s="8">
        <f t="shared" si="13"/>
        <v>10.908866396292451</v>
      </c>
      <c r="J57" s="11">
        <f t="shared" si="14"/>
        <v>8481</v>
      </c>
      <c r="K57" s="38"/>
      <c r="L57" s="36"/>
    </row>
    <row r="58" spans="1:12" s="27" customFormat="1" ht="36" customHeight="1">
      <c r="A58" s="3">
        <v>4</v>
      </c>
      <c r="B58" s="80" t="s">
        <v>169</v>
      </c>
      <c r="C58" s="4">
        <v>700142118</v>
      </c>
      <c r="D58" s="4" t="s">
        <v>30</v>
      </c>
      <c r="E58" s="32">
        <v>1045932</v>
      </c>
      <c r="F58" s="32">
        <v>1045932</v>
      </c>
      <c r="G58" s="5">
        <f t="shared" si="12"/>
        <v>100</v>
      </c>
      <c r="H58" s="32">
        <v>7887</v>
      </c>
      <c r="I58" s="70">
        <f t="shared" si="13"/>
        <v>7.540643177567949</v>
      </c>
      <c r="J58" s="31">
        <f t="shared" si="14"/>
        <v>7887</v>
      </c>
      <c r="K58" s="38"/>
      <c r="L58" s="37"/>
    </row>
    <row r="59" spans="1:12" s="27" customFormat="1" ht="34.5" customHeight="1">
      <c r="A59" s="3">
        <v>5</v>
      </c>
      <c r="B59" s="80" t="s">
        <v>170</v>
      </c>
      <c r="C59" s="4">
        <v>700084814</v>
      </c>
      <c r="D59" s="4" t="s">
        <v>30</v>
      </c>
      <c r="E59" s="32">
        <v>494357</v>
      </c>
      <c r="F59" s="32">
        <v>494357</v>
      </c>
      <c r="G59" s="5">
        <f t="shared" si="12"/>
        <v>100</v>
      </c>
      <c r="H59" s="32">
        <v>5426</v>
      </c>
      <c r="I59" s="8">
        <f t="shared" si="13"/>
        <v>10.975873710698949</v>
      </c>
      <c r="J59" s="11">
        <f t="shared" si="14"/>
        <v>5426</v>
      </c>
      <c r="K59" s="38"/>
      <c r="L59" s="36"/>
    </row>
    <row r="60" spans="1:12" s="27" customFormat="1" ht="43.5" customHeight="1">
      <c r="A60" s="3">
        <v>6</v>
      </c>
      <c r="B60" s="80" t="s">
        <v>164</v>
      </c>
      <c r="C60" s="4">
        <v>700084671</v>
      </c>
      <c r="D60" s="4" t="s">
        <v>111</v>
      </c>
      <c r="E60" s="32">
        <v>893521</v>
      </c>
      <c r="F60" s="32">
        <v>893521</v>
      </c>
      <c r="G60" s="5">
        <f t="shared" si="12"/>
        <v>100</v>
      </c>
      <c r="H60" s="32">
        <v>10827</v>
      </c>
      <c r="I60" s="8">
        <f t="shared" si="13"/>
        <v>12.117230596706737</v>
      </c>
      <c r="J60" s="11">
        <f t="shared" si="14"/>
        <v>10827</v>
      </c>
      <c r="K60" s="35">
        <f>SUM(J55:J59)</f>
        <v>29991.54146029923</v>
      </c>
      <c r="L60" s="36"/>
    </row>
    <row r="61" spans="1:12" s="27" customFormat="1" ht="31.5" customHeight="1">
      <c r="A61" s="3">
        <v>7</v>
      </c>
      <c r="B61" s="80" t="s">
        <v>171</v>
      </c>
      <c r="C61" s="4">
        <v>700084577</v>
      </c>
      <c r="D61" s="4" t="s">
        <v>79</v>
      </c>
      <c r="E61" s="32">
        <v>607931</v>
      </c>
      <c r="F61" s="32">
        <v>607931</v>
      </c>
      <c r="G61" s="5">
        <f t="shared" si="12"/>
        <v>100</v>
      </c>
      <c r="H61" s="32">
        <v>5734</v>
      </c>
      <c r="I61" s="8">
        <f t="shared" si="13"/>
        <v>9.431991459557088</v>
      </c>
      <c r="J61" s="11">
        <f t="shared" si="14"/>
        <v>5734</v>
      </c>
      <c r="K61" s="35"/>
      <c r="L61" s="36"/>
    </row>
    <row r="62" spans="1:12" s="27" customFormat="1" ht="42.75" customHeight="1">
      <c r="A62" s="3">
        <v>8</v>
      </c>
      <c r="B62" s="80" t="s">
        <v>165</v>
      </c>
      <c r="C62" s="12">
        <v>700395329</v>
      </c>
      <c r="D62" s="4" t="s">
        <v>70</v>
      </c>
      <c r="E62" s="32">
        <v>2154142</v>
      </c>
      <c r="F62" s="32">
        <v>2150518</v>
      </c>
      <c r="G62" s="5">
        <f t="shared" si="12"/>
        <v>99.8317659652892</v>
      </c>
      <c r="H62" s="66">
        <v>8625</v>
      </c>
      <c r="I62" s="8">
        <f t="shared" si="13"/>
        <v>4.003914319483117</v>
      </c>
      <c r="J62" s="11">
        <f>H62/E62*F62</f>
        <v>8610.489814506194</v>
      </c>
      <c r="K62" s="35"/>
      <c r="L62" s="36"/>
    </row>
    <row r="63" spans="1:12" s="2" customFormat="1" ht="35.25" customHeight="1">
      <c r="A63" s="85" t="s">
        <v>24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7"/>
    </row>
    <row r="64" spans="1:12" s="27" customFormat="1" ht="33.75" customHeight="1">
      <c r="A64" s="3">
        <v>1</v>
      </c>
      <c r="B64" s="80" t="s">
        <v>179</v>
      </c>
      <c r="C64" s="4">
        <v>700100608</v>
      </c>
      <c r="D64" s="4" t="s">
        <v>109</v>
      </c>
      <c r="E64" s="42">
        <v>322810</v>
      </c>
      <c r="F64" s="32" t="s">
        <v>99</v>
      </c>
      <c r="G64" s="32">
        <v>99.9</v>
      </c>
      <c r="H64" s="42">
        <v>316</v>
      </c>
      <c r="I64" s="8">
        <f>H64/E64*1000</f>
        <v>0.9789039992565286</v>
      </c>
      <c r="J64" s="11">
        <f>H64/E64*322635</f>
        <v>315.8286918001301</v>
      </c>
      <c r="K64" s="38"/>
      <c r="L64" s="36"/>
    </row>
    <row r="65" spans="1:12" s="27" customFormat="1" ht="45" customHeight="1">
      <c r="A65" s="3">
        <v>2</v>
      </c>
      <c r="B65" s="23" t="s">
        <v>180</v>
      </c>
      <c r="C65" s="4">
        <v>700099596</v>
      </c>
      <c r="D65" s="4" t="s">
        <v>52</v>
      </c>
      <c r="E65" s="32">
        <v>2397048</v>
      </c>
      <c r="F65" s="32">
        <v>2397048</v>
      </c>
      <c r="G65" s="5">
        <f aca="true" t="shared" si="15" ref="G65:G70">F65/E65*100</f>
        <v>100</v>
      </c>
      <c r="H65" s="42">
        <v>7997</v>
      </c>
      <c r="I65" s="8">
        <f aca="true" t="shared" si="16" ref="I65:I70">H65/E65*1000</f>
        <v>3.3361868431504087</v>
      </c>
      <c r="J65" s="11">
        <f aca="true" t="shared" si="17" ref="J65:J70">H65/E65*F65</f>
        <v>7997.000000000001</v>
      </c>
      <c r="K65" s="35">
        <f>SUM(J64:J65)</f>
        <v>8312.82869180013</v>
      </c>
      <c r="L65" s="37"/>
    </row>
    <row r="66" spans="1:13" s="27" customFormat="1" ht="45" customHeight="1">
      <c r="A66" s="3">
        <v>3</v>
      </c>
      <c r="B66" s="80" t="s">
        <v>181</v>
      </c>
      <c r="C66" s="4">
        <v>700099606</v>
      </c>
      <c r="D66" s="4" t="s">
        <v>65</v>
      </c>
      <c r="E66" s="32">
        <v>1049971</v>
      </c>
      <c r="F66" s="32">
        <v>1049971</v>
      </c>
      <c r="G66" s="5">
        <f t="shared" si="15"/>
        <v>100</v>
      </c>
      <c r="H66" s="32">
        <v>8364</v>
      </c>
      <c r="I66" s="8">
        <f t="shared" si="16"/>
        <v>7.965934297232971</v>
      </c>
      <c r="J66" s="11">
        <f t="shared" si="17"/>
        <v>8364</v>
      </c>
      <c r="K66" s="35"/>
      <c r="L66" s="36"/>
      <c r="M66" s="2"/>
    </row>
    <row r="67" spans="1:12" s="27" customFormat="1" ht="36" customHeight="1">
      <c r="A67" s="3">
        <v>4</v>
      </c>
      <c r="B67" s="80" t="s">
        <v>182</v>
      </c>
      <c r="C67" s="4">
        <v>700031487</v>
      </c>
      <c r="D67" s="4" t="s">
        <v>40</v>
      </c>
      <c r="E67" s="32">
        <v>1432731</v>
      </c>
      <c r="F67" s="32">
        <v>1432731</v>
      </c>
      <c r="G67" s="5">
        <f t="shared" si="15"/>
        <v>100</v>
      </c>
      <c r="H67" s="32">
        <v>13342</v>
      </c>
      <c r="I67" s="8">
        <f t="shared" si="16"/>
        <v>9.312285418546818</v>
      </c>
      <c r="J67" s="11">
        <f t="shared" si="17"/>
        <v>13342</v>
      </c>
      <c r="K67" s="35"/>
      <c r="L67" s="36"/>
    </row>
    <row r="68" spans="1:12" s="27" customFormat="1" ht="36" customHeight="1">
      <c r="A68" s="3">
        <v>5</v>
      </c>
      <c r="B68" s="80" t="s">
        <v>183</v>
      </c>
      <c r="C68" s="4">
        <v>700100266</v>
      </c>
      <c r="D68" s="4" t="s">
        <v>110</v>
      </c>
      <c r="E68" s="32">
        <v>361070</v>
      </c>
      <c r="F68" s="32">
        <v>361070</v>
      </c>
      <c r="G68" s="5">
        <f t="shared" si="15"/>
        <v>100</v>
      </c>
      <c r="H68" s="32">
        <v>2680</v>
      </c>
      <c r="I68" s="8">
        <f t="shared" si="16"/>
        <v>7.422383471349046</v>
      </c>
      <c r="J68" s="11">
        <f t="shared" si="17"/>
        <v>2680</v>
      </c>
      <c r="K68" s="35"/>
      <c r="L68" s="37"/>
    </row>
    <row r="69" spans="1:12" s="27" customFormat="1" ht="42.75" customHeight="1">
      <c r="A69" s="3">
        <v>6</v>
      </c>
      <c r="B69" s="80" t="s">
        <v>172</v>
      </c>
      <c r="C69" s="4">
        <v>700099754</v>
      </c>
      <c r="D69" s="4"/>
      <c r="E69" s="32">
        <v>209796</v>
      </c>
      <c r="F69" s="32">
        <v>209796</v>
      </c>
      <c r="G69" s="5">
        <f t="shared" si="15"/>
        <v>100</v>
      </c>
      <c r="H69" s="32">
        <v>1687</v>
      </c>
      <c r="I69" s="8">
        <f t="shared" si="16"/>
        <v>8.04114473107209</v>
      </c>
      <c r="J69" s="11">
        <f t="shared" si="17"/>
        <v>1686.9999999999998</v>
      </c>
      <c r="K69" s="35"/>
      <c r="L69" s="37"/>
    </row>
    <row r="70" spans="1:12" s="27" customFormat="1" ht="45.75" customHeight="1">
      <c r="A70" s="3">
        <v>7</v>
      </c>
      <c r="B70" s="80" t="s">
        <v>173</v>
      </c>
      <c r="C70" s="12">
        <v>700099795</v>
      </c>
      <c r="D70" s="4" t="s">
        <v>70</v>
      </c>
      <c r="E70" s="32">
        <v>1303526</v>
      </c>
      <c r="F70" s="32">
        <v>1300313</v>
      </c>
      <c r="G70" s="5">
        <f t="shared" si="15"/>
        <v>99.75351469782727</v>
      </c>
      <c r="H70" s="32">
        <v>5537</v>
      </c>
      <c r="I70" s="8">
        <f t="shared" si="16"/>
        <v>4.247709673608351</v>
      </c>
      <c r="J70" s="11">
        <f t="shared" si="17"/>
        <v>5523.352108818696</v>
      </c>
      <c r="K70" s="35"/>
      <c r="L70" s="36"/>
    </row>
    <row r="71" spans="1:12" ht="37.5" customHeight="1">
      <c r="A71" s="85" t="s">
        <v>6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7"/>
    </row>
    <row r="72" spans="1:12" s="27" customFormat="1" ht="33.75" customHeight="1">
      <c r="A72" s="3">
        <v>1</v>
      </c>
      <c r="B72" s="81" t="s">
        <v>175</v>
      </c>
      <c r="C72" s="4">
        <v>700218022</v>
      </c>
      <c r="D72" s="4" t="s">
        <v>23</v>
      </c>
      <c r="E72" s="32">
        <v>2045926</v>
      </c>
      <c r="F72" s="32">
        <v>2044828</v>
      </c>
      <c r="G72" s="16">
        <f aca="true" t="shared" si="18" ref="G72:G77">F72/E72*100</f>
        <v>99.94633236979246</v>
      </c>
      <c r="H72" s="32">
        <v>7953</v>
      </c>
      <c r="I72" s="8">
        <f aca="true" t="shared" si="19" ref="I72:I77">H72/E72*1000</f>
        <v>3.887237368311464</v>
      </c>
      <c r="J72" s="11">
        <f aca="true" t="shared" si="20" ref="J72:J77">H72/E72*F72</f>
        <v>7948.7318133695935</v>
      </c>
      <c r="K72" s="38"/>
      <c r="L72" s="36"/>
    </row>
    <row r="73" spans="1:12" s="27" customFormat="1" ht="37.5" customHeight="1">
      <c r="A73" s="3">
        <v>2</v>
      </c>
      <c r="B73" s="81" t="s">
        <v>177</v>
      </c>
      <c r="C73" s="4">
        <v>700100942</v>
      </c>
      <c r="D73" s="4" t="s">
        <v>100</v>
      </c>
      <c r="E73" s="32">
        <v>5060530</v>
      </c>
      <c r="F73" s="32">
        <v>5060530</v>
      </c>
      <c r="G73" s="16">
        <f t="shared" si="18"/>
        <v>100</v>
      </c>
      <c r="H73" s="32">
        <v>14173</v>
      </c>
      <c r="I73" s="8">
        <f t="shared" si="19"/>
        <v>2.800694788885749</v>
      </c>
      <c r="J73" s="11">
        <f t="shared" si="20"/>
        <v>14173</v>
      </c>
      <c r="K73" s="38"/>
      <c r="L73" s="36"/>
    </row>
    <row r="74" spans="1:12" s="27" customFormat="1" ht="33.75" customHeight="1">
      <c r="A74" s="33">
        <v>3</v>
      </c>
      <c r="B74" s="81" t="s">
        <v>176</v>
      </c>
      <c r="C74" s="19">
        <v>700077056</v>
      </c>
      <c r="D74" s="19" t="s">
        <v>90</v>
      </c>
      <c r="E74" s="43">
        <v>101244</v>
      </c>
      <c r="F74" s="42">
        <v>101229</v>
      </c>
      <c r="G74" s="31">
        <f t="shared" si="18"/>
        <v>99.9851843072182</v>
      </c>
      <c r="H74" s="43">
        <v>790</v>
      </c>
      <c r="I74" s="68">
        <f t="shared" si="19"/>
        <v>7.802931531745092</v>
      </c>
      <c r="J74" s="69">
        <f t="shared" si="20"/>
        <v>789.8829560270239</v>
      </c>
      <c r="K74" s="35">
        <f>SUM(J72:J74)</f>
        <v>22911.61476939662</v>
      </c>
      <c r="L74" s="39"/>
    </row>
    <row r="75" spans="1:12" s="27" customFormat="1" ht="34.5" customHeight="1">
      <c r="A75" s="3">
        <v>4</v>
      </c>
      <c r="B75" s="22" t="s">
        <v>57</v>
      </c>
      <c r="C75" s="4">
        <v>700246757</v>
      </c>
      <c r="D75" s="4"/>
      <c r="E75" s="32">
        <v>117008</v>
      </c>
      <c r="F75" s="32">
        <v>38304</v>
      </c>
      <c r="G75" s="16">
        <f t="shared" si="18"/>
        <v>32.736223164228086</v>
      </c>
      <c r="H75" s="32">
        <v>24183</v>
      </c>
      <c r="I75" s="8">
        <f t="shared" si="19"/>
        <v>206.67817585122387</v>
      </c>
      <c r="J75" s="11">
        <f t="shared" si="20"/>
        <v>7916.600847805279</v>
      </c>
      <c r="K75" s="35"/>
      <c r="L75" s="36"/>
    </row>
    <row r="76" spans="1:12" s="27" customFormat="1" ht="35.25" customHeight="1">
      <c r="A76" s="3">
        <v>5</v>
      </c>
      <c r="B76" s="81" t="s">
        <v>178</v>
      </c>
      <c r="C76" s="4">
        <v>700101022</v>
      </c>
      <c r="D76" s="4" t="s">
        <v>95</v>
      </c>
      <c r="E76" s="32">
        <v>1338432</v>
      </c>
      <c r="F76" s="32">
        <v>1338432</v>
      </c>
      <c r="G76" s="16">
        <f t="shared" si="18"/>
        <v>100</v>
      </c>
      <c r="H76" s="32">
        <v>10161</v>
      </c>
      <c r="I76" s="8">
        <f t="shared" si="19"/>
        <v>7.591719265528618</v>
      </c>
      <c r="J76" s="11">
        <f t="shared" si="20"/>
        <v>10161</v>
      </c>
      <c r="K76" s="35"/>
      <c r="L76" s="36"/>
    </row>
    <row r="77" spans="1:12" s="27" customFormat="1" ht="35.25" customHeight="1">
      <c r="A77" s="3">
        <v>6</v>
      </c>
      <c r="B77" s="22" t="s">
        <v>174</v>
      </c>
      <c r="C77" s="4">
        <v>700100927</v>
      </c>
      <c r="D77" s="4"/>
      <c r="E77" s="32">
        <v>67735</v>
      </c>
      <c r="F77" s="32">
        <v>67735</v>
      </c>
      <c r="G77" s="16">
        <f t="shared" si="18"/>
        <v>100</v>
      </c>
      <c r="H77" s="32">
        <v>8951</v>
      </c>
      <c r="I77" s="8">
        <f t="shared" si="19"/>
        <v>132.14733889422013</v>
      </c>
      <c r="J77" s="11">
        <f t="shared" si="20"/>
        <v>8951</v>
      </c>
      <c r="K77" s="35"/>
      <c r="L77" s="36"/>
    </row>
    <row r="78" spans="1:12" s="2" customFormat="1" ht="39" customHeight="1">
      <c r="A78" s="85" t="s">
        <v>13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7"/>
    </row>
    <row r="79" spans="1:12" s="27" customFormat="1" ht="52.5" customHeight="1">
      <c r="A79" s="3">
        <v>1</v>
      </c>
      <c r="B79" s="81" t="s">
        <v>184</v>
      </c>
      <c r="C79" s="4">
        <v>700085877</v>
      </c>
      <c r="D79" s="4" t="s">
        <v>72</v>
      </c>
      <c r="E79" s="32">
        <v>5263838</v>
      </c>
      <c r="F79" s="32">
        <v>5258062</v>
      </c>
      <c r="G79" s="5">
        <f>F79/E79*100</f>
        <v>99.89027017928743</v>
      </c>
      <c r="H79" s="32">
        <v>12225</v>
      </c>
      <c r="I79" s="8">
        <f>H79/E79*1000</f>
        <v>2.322449893024823</v>
      </c>
      <c r="J79" s="11">
        <f>H79/E79*F79</f>
        <v>12211.585529417887</v>
      </c>
      <c r="K79" s="35">
        <f>J79</f>
        <v>12211.585529417887</v>
      </c>
      <c r="L79" s="36"/>
    </row>
    <row r="80" spans="1:12" s="27" customFormat="1" ht="52.5" customHeight="1">
      <c r="A80" s="3">
        <v>2</v>
      </c>
      <c r="B80" s="81" t="s">
        <v>186</v>
      </c>
      <c r="C80" s="4">
        <v>700085956</v>
      </c>
      <c r="D80" s="4" t="s">
        <v>72</v>
      </c>
      <c r="E80" s="32">
        <v>70084</v>
      </c>
      <c r="F80" s="32">
        <v>70084</v>
      </c>
      <c r="G80" s="5">
        <f>F80/E80*100</f>
        <v>100</v>
      </c>
      <c r="H80" s="32">
        <v>4542</v>
      </c>
      <c r="I80" s="8">
        <f>H80/E80*1000</f>
        <v>64.80794475201188</v>
      </c>
      <c r="J80" s="11">
        <f>H80/E80*F80</f>
        <v>4542</v>
      </c>
      <c r="K80" s="35"/>
      <c r="L80" s="36"/>
    </row>
    <row r="81" spans="1:12" s="27" customFormat="1" ht="34.5" customHeight="1">
      <c r="A81" s="3">
        <v>3</v>
      </c>
      <c r="B81" s="81" t="s">
        <v>187</v>
      </c>
      <c r="C81" s="4">
        <v>700085943</v>
      </c>
      <c r="D81" s="4" t="s">
        <v>71</v>
      </c>
      <c r="E81" s="32">
        <v>32627</v>
      </c>
      <c r="F81" s="32">
        <v>32627</v>
      </c>
      <c r="G81" s="5">
        <f>F81/E81*100</f>
        <v>100</v>
      </c>
      <c r="H81" s="32">
        <v>3190</v>
      </c>
      <c r="I81" s="8">
        <f>H81/E81*1000</f>
        <v>97.77178410518896</v>
      </c>
      <c r="J81" s="11">
        <f>H81/E81*F81</f>
        <v>3190</v>
      </c>
      <c r="K81" s="35"/>
      <c r="L81" s="36"/>
    </row>
    <row r="82" spans="1:12" s="27" customFormat="1" ht="51" customHeight="1">
      <c r="A82" s="3">
        <v>4</v>
      </c>
      <c r="B82" s="81" t="s">
        <v>188</v>
      </c>
      <c r="C82" s="4">
        <v>700085864</v>
      </c>
      <c r="D82" s="4" t="s">
        <v>73</v>
      </c>
      <c r="E82" s="32">
        <v>25384</v>
      </c>
      <c r="F82" s="32">
        <v>25384</v>
      </c>
      <c r="G82" s="5">
        <f>F82/E82*100</f>
        <v>100</v>
      </c>
      <c r="H82" s="32">
        <v>3358</v>
      </c>
      <c r="I82" s="8">
        <f>H82/E82*1000</f>
        <v>132.28805546801135</v>
      </c>
      <c r="J82" s="11">
        <f>H82/E82*F82</f>
        <v>3358</v>
      </c>
      <c r="K82" s="35"/>
      <c r="L82" s="36"/>
    </row>
    <row r="83" spans="1:12" s="27" customFormat="1" ht="52.5" customHeight="1">
      <c r="A83" s="3">
        <v>6</v>
      </c>
      <c r="B83" s="81" t="s">
        <v>185</v>
      </c>
      <c r="C83" s="12">
        <v>700427697</v>
      </c>
      <c r="D83" s="4" t="s">
        <v>70</v>
      </c>
      <c r="E83" s="32">
        <v>22007446</v>
      </c>
      <c r="F83" s="32">
        <v>22003546</v>
      </c>
      <c r="G83" s="8">
        <f>F83/E83*100</f>
        <v>99.98227872511876</v>
      </c>
      <c r="H83" s="66">
        <v>9865</v>
      </c>
      <c r="I83" s="8">
        <f>H83/E83*1000</f>
        <v>0.44825737616259514</v>
      </c>
      <c r="J83" s="11">
        <f>H83/E83*F83</f>
        <v>9863.251796232966</v>
      </c>
      <c r="K83" s="35"/>
      <c r="L83" s="36"/>
    </row>
    <row r="84" spans="1:12" s="2" customFormat="1" ht="45" customHeight="1">
      <c r="A84" s="85" t="s">
        <v>16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7"/>
    </row>
    <row r="85" spans="1:12" s="27" customFormat="1" ht="44.25" customHeight="1">
      <c r="A85" s="3">
        <v>1</v>
      </c>
      <c r="B85" s="81" t="s">
        <v>190</v>
      </c>
      <c r="C85" s="12">
        <v>700016018</v>
      </c>
      <c r="D85" s="4" t="s">
        <v>88</v>
      </c>
      <c r="E85" s="32">
        <v>63140</v>
      </c>
      <c r="F85" s="32">
        <v>63140</v>
      </c>
      <c r="G85" s="5">
        <f>F85/E85*100</f>
        <v>100</v>
      </c>
      <c r="H85" s="32">
        <v>6673</v>
      </c>
      <c r="I85" s="8">
        <f>H85/E85*1000</f>
        <v>105.68577763699714</v>
      </c>
      <c r="J85" s="11">
        <f>H85/E85*F85</f>
        <v>6673</v>
      </c>
      <c r="K85" s="35"/>
      <c r="L85" s="36"/>
    </row>
    <row r="86" spans="1:12" s="27" customFormat="1" ht="34.5" customHeight="1">
      <c r="A86" s="3">
        <v>2</v>
      </c>
      <c r="B86" s="81" t="s">
        <v>189</v>
      </c>
      <c r="C86" s="12">
        <v>700016020</v>
      </c>
      <c r="D86" s="4" t="s">
        <v>76</v>
      </c>
      <c r="E86" s="32">
        <v>344769</v>
      </c>
      <c r="F86" s="32">
        <v>172454</v>
      </c>
      <c r="G86" s="8">
        <f>F86/E86*100</f>
        <v>50.020158424916396</v>
      </c>
      <c r="H86" s="32">
        <v>36131</v>
      </c>
      <c r="I86" s="8">
        <f>H86/E86*1000</f>
        <v>104.7977051301016</v>
      </c>
      <c r="J86" s="11">
        <f>H86/E86*F86</f>
        <v>18072.78344050654</v>
      </c>
      <c r="K86" s="35"/>
      <c r="L86" s="36"/>
    </row>
    <row r="87" spans="1:12" s="2" customFormat="1" ht="42.75" customHeight="1">
      <c r="A87" s="85" t="s">
        <v>14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7"/>
    </row>
    <row r="88" spans="1:12" s="27" customFormat="1" ht="38.25" customHeight="1">
      <c r="A88" s="3">
        <v>1</v>
      </c>
      <c r="B88" s="81" t="s">
        <v>192</v>
      </c>
      <c r="C88" s="4">
        <v>700102894</v>
      </c>
      <c r="D88" s="4" t="s">
        <v>74</v>
      </c>
      <c r="E88" s="32">
        <v>2496122</v>
      </c>
      <c r="F88" s="32">
        <v>2495748</v>
      </c>
      <c r="G88" s="8">
        <f>F88/E88*100</f>
        <v>99.985016757995</v>
      </c>
      <c r="H88" s="32">
        <v>4749</v>
      </c>
      <c r="I88" s="8">
        <f>H88/E88*1000</f>
        <v>1.9025512374795783</v>
      </c>
      <c r="J88" s="11">
        <f>H88/E88*F88</f>
        <v>4748.288445837183</v>
      </c>
      <c r="K88" s="38"/>
      <c r="L88" s="40"/>
    </row>
    <row r="89" spans="1:12" s="27" customFormat="1" ht="49.5" customHeight="1">
      <c r="A89" s="3">
        <v>2</v>
      </c>
      <c r="B89" s="81" t="s">
        <v>191</v>
      </c>
      <c r="C89" s="4">
        <v>700103038</v>
      </c>
      <c r="D89" s="4" t="s">
        <v>51</v>
      </c>
      <c r="E89" s="32">
        <v>3753200</v>
      </c>
      <c r="F89" s="32">
        <v>3752390</v>
      </c>
      <c r="G89" s="8">
        <f>F89/E89*100</f>
        <v>99.97841841628478</v>
      </c>
      <c r="H89" s="32">
        <v>9388</v>
      </c>
      <c r="I89" s="8">
        <f>H89/E89*1000</f>
        <v>2.5013321965256314</v>
      </c>
      <c r="J89" s="11">
        <f>H89/E89*F89</f>
        <v>9385.973920920815</v>
      </c>
      <c r="K89" s="38"/>
      <c r="L89" s="40"/>
    </row>
    <row r="90" spans="1:12" s="27" customFormat="1" ht="51.75" customHeight="1">
      <c r="A90" s="3">
        <v>3</v>
      </c>
      <c r="B90" s="81" t="s">
        <v>193</v>
      </c>
      <c r="C90" s="4">
        <v>790197995</v>
      </c>
      <c r="D90" s="4" t="s">
        <v>82</v>
      </c>
      <c r="E90" s="32">
        <v>28393</v>
      </c>
      <c r="F90" s="32">
        <v>28393</v>
      </c>
      <c r="G90" s="5">
        <f>F90/E90*100</f>
        <v>100</v>
      </c>
      <c r="H90" s="32">
        <v>92</v>
      </c>
      <c r="I90" s="8">
        <f>H90/E90*1000</f>
        <v>3.240235269256507</v>
      </c>
      <c r="J90" s="11">
        <f>H90/E90*F90</f>
        <v>92</v>
      </c>
      <c r="K90" s="38"/>
      <c r="L90" s="36"/>
    </row>
    <row r="91" spans="1:12" s="27" customFormat="1" ht="37.5" customHeight="1">
      <c r="A91" s="3">
        <v>4</v>
      </c>
      <c r="B91" s="81" t="s">
        <v>194</v>
      </c>
      <c r="C91" s="4">
        <v>700102838</v>
      </c>
      <c r="D91" s="4" t="s">
        <v>30</v>
      </c>
      <c r="E91" s="32">
        <v>711062</v>
      </c>
      <c r="F91" s="32">
        <v>711062</v>
      </c>
      <c r="G91" s="5">
        <f>F91/E91*100</f>
        <v>100</v>
      </c>
      <c r="H91" s="32">
        <v>1037</v>
      </c>
      <c r="I91" s="8">
        <f>H91/E91*1000</f>
        <v>1.4583819695047688</v>
      </c>
      <c r="J91" s="11">
        <f>H91/E91*F91</f>
        <v>1037</v>
      </c>
      <c r="K91" s="35">
        <f>SUM(J88:J91)</f>
        <v>15263.262366757997</v>
      </c>
      <c r="L91" s="40"/>
    </row>
    <row r="92" spans="1:12" s="2" customFormat="1" ht="33.75" customHeight="1">
      <c r="A92" s="85" t="s">
        <v>47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7"/>
    </row>
    <row r="93" spans="1:12" s="27" customFormat="1" ht="48.75" customHeight="1">
      <c r="A93" s="3">
        <v>1</v>
      </c>
      <c r="B93" s="81" t="s">
        <v>196</v>
      </c>
      <c r="C93" s="12">
        <v>700000059</v>
      </c>
      <c r="D93" s="4" t="s">
        <v>107</v>
      </c>
      <c r="E93" s="32">
        <v>10171</v>
      </c>
      <c r="F93" s="32">
        <v>10171</v>
      </c>
      <c r="G93" s="5">
        <f aca="true" t="shared" si="21" ref="G93:G98">F93/E93*100</f>
        <v>100</v>
      </c>
      <c r="H93" s="32">
        <v>466</v>
      </c>
      <c r="I93" s="8">
        <f aca="true" t="shared" si="22" ref="I93:I98">H93/E93*1000</f>
        <v>45.81653721364664</v>
      </c>
      <c r="J93" s="11">
        <f aca="true" t="shared" si="23" ref="J93:J98">H93/E93*F93</f>
        <v>465.99999999999994</v>
      </c>
      <c r="K93" s="35">
        <f>J93</f>
        <v>465.99999999999994</v>
      </c>
      <c r="L93" s="36"/>
    </row>
    <row r="94" spans="1:12" s="27" customFormat="1" ht="28.5" customHeight="1">
      <c r="A94" s="3">
        <v>2</v>
      </c>
      <c r="B94" s="81" t="s">
        <v>197</v>
      </c>
      <c r="C94" s="4">
        <v>700000020</v>
      </c>
      <c r="D94" s="4" t="s">
        <v>106</v>
      </c>
      <c r="E94" s="32">
        <v>46114</v>
      </c>
      <c r="F94" s="32">
        <v>46114</v>
      </c>
      <c r="G94" s="5">
        <f t="shared" si="21"/>
        <v>100</v>
      </c>
      <c r="H94" s="32">
        <v>6232</v>
      </c>
      <c r="I94" s="8">
        <f t="shared" si="22"/>
        <v>135.14334041722685</v>
      </c>
      <c r="J94" s="11">
        <f t="shared" si="23"/>
        <v>6232</v>
      </c>
      <c r="K94" s="35"/>
      <c r="L94" s="36"/>
    </row>
    <row r="95" spans="1:12" s="27" customFormat="1" ht="33" customHeight="1">
      <c r="A95" s="3">
        <v>3</v>
      </c>
      <c r="B95" s="81" t="s">
        <v>198</v>
      </c>
      <c r="C95" s="4">
        <v>700000033</v>
      </c>
      <c r="D95" s="4" t="s">
        <v>66</v>
      </c>
      <c r="E95" s="32">
        <v>58408</v>
      </c>
      <c r="F95" s="32">
        <v>58408</v>
      </c>
      <c r="G95" s="5">
        <f t="shared" si="21"/>
        <v>100</v>
      </c>
      <c r="H95" s="32">
        <v>5396</v>
      </c>
      <c r="I95" s="8">
        <f t="shared" si="22"/>
        <v>92.38460484865087</v>
      </c>
      <c r="J95" s="11">
        <f t="shared" si="23"/>
        <v>5396</v>
      </c>
      <c r="K95" s="35"/>
      <c r="L95" s="36"/>
    </row>
    <row r="96" spans="1:12" s="27" customFormat="1" ht="33.75" customHeight="1">
      <c r="A96" s="3">
        <v>4</v>
      </c>
      <c r="B96" s="81" t="s">
        <v>199</v>
      </c>
      <c r="C96" s="4">
        <v>700000485</v>
      </c>
      <c r="D96" s="4" t="s">
        <v>66</v>
      </c>
      <c r="E96" s="32">
        <v>47550</v>
      </c>
      <c r="F96" s="32">
        <v>47550</v>
      </c>
      <c r="G96" s="5">
        <f t="shared" si="21"/>
        <v>100</v>
      </c>
      <c r="H96" s="32">
        <v>4903</v>
      </c>
      <c r="I96" s="8">
        <f t="shared" si="22"/>
        <v>103.11251314405888</v>
      </c>
      <c r="J96" s="11">
        <f t="shared" si="23"/>
        <v>4903</v>
      </c>
      <c r="K96" s="35"/>
      <c r="L96" s="36"/>
    </row>
    <row r="97" spans="1:12" s="27" customFormat="1" ht="28.5" customHeight="1">
      <c r="A97" s="3">
        <v>5</v>
      </c>
      <c r="B97" s="81" t="s">
        <v>200</v>
      </c>
      <c r="C97" s="4">
        <v>700000061</v>
      </c>
      <c r="D97" s="4" t="s">
        <v>66</v>
      </c>
      <c r="E97" s="32">
        <v>22341</v>
      </c>
      <c r="F97" s="32">
        <v>22341</v>
      </c>
      <c r="G97" s="5">
        <f t="shared" si="21"/>
        <v>100</v>
      </c>
      <c r="H97" s="32">
        <v>2051</v>
      </c>
      <c r="I97" s="8">
        <f t="shared" si="22"/>
        <v>91.80430598451278</v>
      </c>
      <c r="J97" s="11">
        <f t="shared" si="23"/>
        <v>2051</v>
      </c>
      <c r="K97" s="35"/>
      <c r="L97" s="36"/>
    </row>
    <row r="98" spans="1:12" s="27" customFormat="1" ht="31.5" customHeight="1">
      <c r="A98" s="3">
        <v>6</v>
      </c>
      <c r="B98" s="23" t="s">
        <v>195</v>
      </c>
      <c r="C98" s="12">
        <v>700104631</v>
      </c>
      <c r="D98" s="4" t="s">
        <v>66</v>
      </c>
      <c r="E98" s="32">
        <v>486776</v>
      </c>
      <c r="F98" s="32">
        <v>485760</v>
      </c>
      <c r="G98" s="5">
        <f t="shared" si="21"/>
        <v>99.79127976728516</v>
      </c>
      <c r="H98" s="66">
        <v>2839</v>
      </c>
      <c r="I98" s="8">
        <f t="shared" si="22"/>
        <v>5.832251384620442</v>
      </c>
      <c r="J98" s="11">
        <f t="shared" si="23"/>
        <v>2833.0744325932255</v>
      </c>
      <c r="K98" s="35"/>
      <c r="L98" s="36"/>
    </row>
    <row r="99" spans="1:12" s="2" customFormat="1" ht="39" customHeight="1">
      <c r="A99" s="85" t="s">
        <v>27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7"/>
    </row>
    <row r="100" spans="1:12" s="27" customFormat="1" ht="45.75" customHeight="1">
      <c r="A100" s="3">
        <v>1</v>
      </c>
      <c r="B100" s="23" t="s">
        <v>201</v>
      </c>
      <c r="C100" s="4">
        <v>700107059</v>
      </c>
      <c r="D100" s="4" t="s">
        <v>83</v>
      </c>
      <c r="E100" s="32">
        <v>2571819</v>
      </c>
      <c r="F100" s="32">
        <v>2571819</v>
      </c>
      <c r="G100" s="5">
        <f>F100/E100*100</f>
        <v>100</v>
      </c>
      <c r="H100" s="32">
        <v>22807</v>
      </c>
      <c r="I100" s="8">
        <f>H100/E100*1000</f>
        <v>8.868042424447443</v>
      </c>
      <c r="J100" s="11">
        <f>H100/E100*F100</f>
        <v>22807</v>
      </c>
      <c r="K100" s="35">
        <f>J100</f>
        <v>22807</v>
      </c>
      <c r="L100" s="36"/>
    </row>
    <row r="101" spans="1:12" s="2" customFormat="1" ht="40.5" customHeight="1">
      <c r="A101" s="85" t="s">
        <v>8</v>
      </c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7"/>
    </row>
    <row r="102" spans="1:12" s="27" customFormat="1" ht="33.75" customHeight="1">
      <c r="A102" s="3">
        <v>1</v>
      </c>
      <c r="B102" s="80" t="s">
        <v>202</v>
      </c>
      <c r="C102" s="4">
        <v>790226195</v>
      </c>
      <c r="D102" s="4" t="s">
        <v>84</v>
      </c>
      <c r="E102" s="32">
        <v>254879</v>
      </c>
      <c r="F102" s="32">
        <v>254666</v>
      </c>
      <c r="G102" s="5">
        <f>F102/E102*100</f>
        <v>99.91643093389412</v>
      </c>
      <c r="H102" s="32">
        <v>228</v>
      </c>
      <c r="I102" s="8">
        <f>H102/E102*1000</f>
        <v>0.8945421160629161</v>
      </c>
      <c r="J102" s="11">
        <f>H102/E102*F102</f>
        <v>227.8094625292786</v>
      </c>
      <c r="K102" s="38"/>
      <c r="L102" s="36"/>
    </row>
    <row r="103" spans="1:12" s="27" customFormat="1" ht="34.5" customHeight="1">
      <c r="A103" s="3">
        <v>2</v>
      </c>
      <c r="B103" s="80" t="s">
        <v>203</v>
      </c>
      <c r="C103" s="4">
        <v>700332293</v>
      </c>
      <c r="D103" s="4" t="s">
        <v>32</v>
      </c>
      <c r="E103" s="32">
        <v>437563</v>
      </c>
      <c r="F103" s="32">
        <v>437154</v>
      </c>
      <c r="G103" s="5">
        <f>F103/E103*100</f>
        <v>99.9065277457189</v>
      </c>
      <c r="H103" s="32">
        <v>441</v>
      </c>
      <c r="I103" s="8">
        <f>H103/E103*1000</f>
        <v>1.0078548688988784</v>
      </c>
      <c r="J103" s="11">
        <f>H103/E103*F103</f>
        <v>440.58778735862035</v>
      </c>
      <c r="K103" s="35">
        <f>SUM(J102:J103)</f>
        <v>668.397249887899</v>
      </c>
      <c r="L103" s="36"/>
    </row>
    <row r="104" spans="1:12" s="27" customFormat="1" ht="33.75" customHeight="1">
      <c r="A104" s="3">
        <v>3</v>
      </c>
      <c r="B104" s="80" t="s">
        <v>204</v>
      </c>
      <c r="C104" s="12">
        <v>700087721</v>
      </c>
      <c r="D104" s="4" t="s">
        <v>23</v>
      </c>
      <c r="E104" s="32">
        <v>2377790</v>
      </c>
      <c r="F104" s="32">
        <v>2374743</v>
      </c>
      <c r="G104" s="5">
        <f>F104/E104*100</f>
        <v>99.87185579887206</v>
      </c>
      <c r="H104" s="66">
        <v>4456</v>
      </c>
      <c r="I104" s="8">
        <f>H104/E104*1000</f>
        <v>1.8740090588319407</v>
      </c>
      <c r="J104" s="11">
        <f>H104/E104*F104</f>
        <v>4450.289894397739</v>
      </c>
      <c r="K104" s="35"/>
      <c r="L104" s="36"/>
    </row>
    <row r="105" spans="1:12" s="2" customFormat="1" ht="35.25" customHeight="1">
      <c r="A105" s="85" t="s">
        <v>26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7"/>
    </row>
    <row r="106" spans="1:12" s="27" customFormat="1" ht="33.75" customHeight="1">
      <c r="A106" s="3">
        <v>1</v>
      </c>
      <c r="B106" s="80" t="s">
        <v>208</v>
      </c>
      <c r="C106" s="4">
        <v>700107204</v>
      </c>
      <c r="D106" s="4" t="s">
        <v>42</v>
      </c>
      <c r="E106" s="32">
        <v>34227</v>
      </c>
      <c r="F106" s="32">
        <v>32877</v>
      </c>
      <c r="G106" s="5">
        <f aca="true" t="shared" si="24" ref="G106:G112">F106/E106*100</f>
        <v>96.05574546410728</v>
      </c>
      <c r="H106" s="32">
        <v>88</v>
      </c>
      <c r="I106" s="8">
        <f aca="true" t="shared" si="25" ref="I106:I111">H106/E106*1000</f>
        <v>2.5710696233967334</v>
      </c>
      <c r="J106" s="11">
        <f aca="true" t="shared" si="26" ref="J106:J111">H106/E106*F106</f>
        <v>84.52905600841441</v>
      </c>
      <c r="K106" s="35">
        <f>J106</f>
        <v>84.52905600841441</v>
      </c>
      <c r="L106" s="36"/>
    </row>
    <row r="107" spans="1:12" s="27" customFormat="1" ht="33.75" customHeight="1">
      <c r="A107" s="3">
        <v>2</v>
      </c>
      <c r="B107" s="23" t="s">
        <v>205</v>
      </c>
      <c r="C107" s="12">
        <v>700107352</v>
      </c>
      <c r="D107" s="4"/>
      <c r="E107" s="32">
        <v>168323</v>
      </c>
      <c r="F107" s="32">
        <v>168323</v>
      </c>
      <c r="G107" s="5">
        <f t="shared" si="24"/>
        <v>100</v>
      </c>
      <c r="H107" s="82" t="s">
        <v>117</v>
      </c>
      <c r="I107" s="83"/>
      <c r="J107" s="83"/>
      <c r="K107" s="83"/>
      <c r="L107" s="84"/>
    </row>
    <row r="108" spans="1:12" s="27" customFormat="1" ht="48" customHeight="1">
      <c r="A108" s="3">
        <v>3</v>
      </c>
      <c r="B108" s="23" t="s">
        <v>209</v>
      </c>
      <c r="C108" s="4">
        <v>700107921</v>
      </c>
      <c r="D108" s="4" t="s">
        <v>38</v>
      </c>
      <c r="E108" s="32">
        <v>740457</v>
      </c>
      <c r="F108" s="32">
        <v>740457</v>
      </c>
      <c r="G108" s="5">
        <f t="shared" si="24"/>
        <v>100</v>
      </c>
      <c r="H108" s="32">
        <v>8478</v>
      </c>
      <c r="I108" s="8">
        <f t="shared" si="25"/>
        <v>11.449685802146512</v>
      </c>
      <c r="J108" s="11">
        <f t="shared" si="26"/>
        <v>8478</v>
      </c>
      <c r="K108" s="35"/>
      <c r="L108" s="36"/>
    </row>
    <row r="109" spans="1:12" s="27" customFormat="1" ht="36.75" customHeight="1">
      <c r="A109" s="3">
        <v>4</v>
      </c>
      <c r="B109" s="23" t="s">
        <v>210</v>
      </c>
      <c r="C109" s="4">
        <v>700107485</v>
      </c>
      <c r="D109" s="4" t="s">
        <v>76</v>
      </c>
      <c r="E109" s="32">
        <v>515706</v>
      </c>
      <c r="F109" s="32">
        <v>515706</v>
      </c>
      <c r="G109" s="5">
        <f t="shared" si="24"/>
        <v>100</v>
      </c>
      <c r="H109" s="32">
        <v>7611</v>
      </c>
      <c r="I109" s="8">
        <f t="shared" si="25"/>
        <v>14.758408860862586</v>
      </c>
      <c r="J109" s="11">
        <f t="shared" si="26"/>
        <v>7611</v>
      </c>
      <c r="K109" s="35"/>
      <c r="L109" s="36"/>
    </row>
    <row r="110" spans="1:12" s="27" customFormat="1" ht="33" customHeight="1">
      <c r="A110" s="3">
        <v>5</v>
      </c>
      <c r="B110" s="23" t="s">
        <v>206</v>
      </c>
      <c r="C110" s="4">
        <v>700107602</v>
      </c>
      <c r="D110" s="4"/>
      <c r="E110" s="32">
        <v>67474</v>
      </c>
      <c r="F110" s="32">
        <v>67474</v>
      </c>
      <c r="G110" s="5">
        <f t="shared" si="24"/>
        <v>100</v>
      </c>
      <c r="H110" s="32">
        <v>8726</v>
      </c>
      <c r="I110" s="8">
        <f t="shared" si="25"/>
        <v>129.32388771971426</v>
      </c>
      <c r="J110" s="11">
        <f t="shared" si="26"/>
        <v>8726</v>
      </c>
      <c r="K110" s="35"/>
      <c r="L110" s="36"/>
    </row>
    <row r="111" spans="1:12" s="27" customFormat="1" ht="42" customHeight="1">
      <c r="A111" s="3">
        <v>6</v>
      </c>
      <c r="B111" s="23" t="s">
        <v>211</v>
      </c>
      <c r="C111" s="4">
        <v>700107947</v>
      </c>
      <c r="D111" s="4" t="s">
        <v>38</v>
      </c>
      <c r="E111" s="32">
        <v>184636</v>
      </c>
      <c r="F111" s="32">
        <v>184636</v>
      </c>
      <c r="G111" s="5">
        <f t="shared" si="24"/>
        <v>100</v>
      </c>
      <c r="H111" s="32">
        <v>18464</v>
      </c>
      <c r="I111" s="8">
        <f t="shared" si="25"/>
        <v>100.00216642474923</v>
      </c>
      <c r="J111" s="11">
        <f t="shared" si="26"/>
        <v>18464</v>
      </c>
      <c r="K111" s="35"/>
      <c r="L111" s="36"/>
    </row>
    <row r="112" spans="1:12" s="27" customFormat="1" ht="35.25" customHeight="1">
      <c r="A112" s="3">
        <v>7</v>
      </c>
      <c r="B112" s="23" t="s">
        <v>207</v>
      </c>
      <c r="C112" s="4">
        <v>790819843</v>
      </c>
      <c r="D112" s="4"/>
      <c r="E112" s="32">
        <v>93499</v>
      </c>
      <c r="F112" s="32">
        <v>93498</v>
      </c>
      <c r="G112" s="21">
        <f t="shared" si="24"/>
        <v>99.9989304698446</v>
      </c>
      <c r="H112" s="32">
        <v>19000</v>
      </c>
      <c r="I112" s="8">
        <f>H112/E112*1000</f>
        <v>203.210729526519</v>
      </c>
      <c r="J112" s="11">
        <f>H112/E112*F112</f>
        <v>18999.796789270473</v>
      </c>
      <c r="K112" s="35"/>
      <c r="L112" s="36"/>
    </row>
    <row r="113" spans="1:12" s="2" customFormat="1" ht="40.5" customHeight="1">
      <c r="A113" s="85" t="s">
        <v>15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7"/>
    </row>
    <row r="114" spans="1:12" s="27" customFormat="1" ht="61.5" customHeight="1">
      <c r="A114" s="3">
        <v>1</v>
      </c>
      <c r="B114" s="23" t="s">
        <v>216</v>
      </c>
      <c r="C114" s="4">
        <v>700021684</v>
      </c>
      <c r="D114" s="4" t="s">
        <v>41</v>
      </c>
      <c r="E114" s="32">
        <v>1278692</v>
      </c>
      <c r="F114" s="32">
        <v>1278492</v>
      </c>
      <c r="G114" s="8">
        <f aca="true" t="shared" si="27" ref="G114:G123">F114/E114*100</f>
        <v>99.98435901687036</v>
      </c>
      <c r="H114" s="32">
        <v>2082</v>
      </c>
      <c r="I114" s="8">
        <f>H114/E114*1000</f>
        <v>1.6282263437950655</v>
      </c>
      <c r="J114" s="11">
        <f>H114/E114*F114</f>
        <v>2081.674354731241</v>
      </c>
      <c r="K114" s="38"/>
      <c r="L114" s="36"/>
    </row>
    <row r="115" spans="1:12" s="27" customFormat="1" ht="36" customHeight="1">
      <c r="A115" s="3">
        <v>2</v>
      </c>
      <c r="B115" s="23" t="s">
        <v>215</v>
      </c>
      <c r="C115" s="4">
        <v>700160772</v>
      </c>
      <c r="D115" s="4" t="s">
        <v>33</v>
      </c>
      <c r="E115" s="32">
        <v>174973</v>
      </c>
      <c r="F115" s="32">
        <v>174190</v>
      </c>
      <c r="G115" s="5">
        <f t="shared" si="27"/>
        <v>99.55250238608242</v>
      </c>
      <c r="H115" s="32">
        <v>226</v>
      </c>
      <c r="I115" s="8">
        <f aca="true" t="shared" si="28" ref="I115:I122">H115/E115*1000</f>
        <v>1.291627851154178</v>
      </c>
      <c r="J115" s="11">
        <f aca="true" t="shared" si="29" ref="J115:J123">H115/E115*F115</f>
        <v>224.98865539254626</v>
      </c>
      <c r="K115" s="38"/>
      <c r="L115" s="36"/>
    </row>
    <row r="116" spans="1:12" s="27" customFormat="1" ht="33.75" customHeight="1">
      <c r="A116" s="3">
        <v>3</v>
      </c>
      <c r="B116" s="23" t="s">
        <v>213</v>
      </c>
      <c r="C116" s="4">
        <v>700021352</v>
      </c>
      <c r="D116" s="4" t="s">
        <v>94</v>
      </c>
      <c r="E116" s="32">
        <v>698690</v>
      </c>
      <c r="F116" s="32">
        <v>698669</v>
      </c>
      <c r="G116" s="21">
        <f t="shared" si="27"/>
        <v>99.99699437518785</v>
      </c>
      <c r="H116" s="32">
        <v>16701</v>
      </c>
      <c r="I116" s="8">
        <f t="shared" si="28"/>
        <v>23.903304756043454</v>
      </c>
      <c r="J116" s="11">
        <f t="shared" si="29"/>
        <v>16700.498030600123</v>
      </c>
      <c r="K116" s="35">
        <f>SUM(J114:J116)</f>
        <v>19007.16104072391</v>
      </c>
      <c r="L116" s="36"/>
    </row>
    <row r="117" spans="1:12" s="27" customFormat="1" ht="36" customHeight="1">
      <c r="A117" s="3">
        <v>4</v>
      </c>
      <c r="B117" s="23" t="s">
        <v>217</v>
      </c>
      <c r="C117" s="4">
        <v>700021855</v>
      </c>
      <c r="D117" s="4" t="s">
        <v>94</v>
      </c>
      <c r="E117" s="32">
        <v>804583</v>
      </c>
      <c r="F117" s="32">
        <v>804583</v>
      </c>
      <c r="G117" s="5">
        <f t="shared" si="27"/>
        <v>100</v>
      </c>
      <c r="H117" s="32">
        <v>9858</v>
      </c>
      <c r="I117" s="8">
        <f t="shared" si="28"/>
        <v>12.252309581485068</v>
      </c>
      <c r="J117" s="11">
        <f t="shared" si="29"/>
        <v>9858</v>
      </c>
      <c r="K117" s="35"/>
      <c r="L117" s="36"/>
    </row>
    <row r="118" spans="1:12" s="27" customFormat="1" ht="32.25" customHeight="1">
      <c r="A118" s="3">
        <v>5</v>
      </c>
      <c r="B118" s="23" t="s">
        <v>212</v>
      </c>
      <c r="C118" s="4">
        <v>700004610</v>
      </c>
      <c r="D118" s="4" t="s">
        <v>94</v>
      </c>
      <c r="E118" s="32">
        <v>892294</v>
      </c>
      <c r="F118" s="32">
        <v>892294</v>
      </c>
      <c r="G118" s="5">
        <f t="shared" si="27"/>
        <v>100</v>
      </c>
      <c r="H118" s="32">
        <v>6777</v>
      </c>
      <c r="I118" s="8">
        <f>H118/E118*1000</f>
        <v>7.59503033753449</v>
      </c>
      <c r="J118" s="11">
        <f>H118/E118*F118</f>
        <v>6777</v>
      </c>
      <c r="K118" s="35"/>
      <c r="L118" s="36"/>
    </row>
    <row r="119" spans="1:12" s="27" customFormat="1" ht="33.75" customHeight="1">
      <c r="A119" s="3">
        <v>6</v>
      </c>
      <c r="B119" s="23" t="s">
        <v>218</v>
      </c>
      <c r="C119" s="4">
        <v>700021138</v>
      </c>
      <c r="D119" s="4" t="s">
        <v>94</v>
      </c>
      <c r="E119" s="32">
        <v>791969</v>
      </c>
      <c r="F119" s="32">
        <v>791969</v>
      </c>
      <c r="G119" s="5">
        <f t="shared" si="27"/>
        <v>100</v>
      </c>
      <c r="H119" s="32">
        <v>6712</v>
      </c>
      <c r="I119" s="8">
        <f t="shared" si="28"/>
        <v>8.475079201332376</v>
      </c>
      <c r="J119" s="11">
        <f t="shared" si="29"/>
        <v>6712.000000000001</v>
      </c>
      <c r="K119" s="35"/>
      <c r="L119" s="36"/>
    </row>
    <row r="120" spans="1:12" s="27" customFormat="1" ht="32.25" customHeight="1">
      <c r="A120" s="3">
        <v>7</v>
      </c>
      <c r="B120" s="23" t="s">
        <v>219</v>
      </c>
      <c r="C120" s="4">
        <v>700021403</v>
      </c>
      <c r="D120" s="4" t="s">
        <v>94</v>
      </c>
      <c r="E120" s="32">
        <v>743185</v>
      </c>
      <c r="F120" s="32">
        <v>743185</v>
      </c>
      <c r="G120" s="5">
        <f t="shared" si="27"/>
        <v>100</v>
      </c>
      <c r="H120" s="32">
        <v>4383</v>
      </c>
      <c r="I120" s="8">
        <f t="shared" si="28"/>
        <v>5.897589429280731</v>
      </c>
      <c r="J120" s="11">
        <f t="shared" si="29"/>
        <v>4383</v>
      </c>
      <c r="K120" s="35"/>
      <c r="L120" s="36"/>
    </row>
    <row r="121" spans="1:12" s="27" customFormat="1" ht="33.75" customHeight="1">
      <c r="A121" s="3">
        <v>8</v>
      </c>
      <c r="B121" s="23" t="s">
        <v>220</v>
      </c>
      <c r="C121" s="4">
        <v>700021643</v>
      </c>
      <c r="D121" s="4" t="s">
        <v>94</v>
      </c>
      <c r="E121" s="32">
        <v>34062</v>
      </c>
      <c r="F121" s="32">
        <v>34062</v>
      </c>
      <c r="G121" s="5">
        <f t="shared" si="27"/>
        <v>100</v>
      </c>
      <c r="H121" s="32">
        <v>3531</v>
      </c>
      <c r="I121" s="8">
        <f t="shared" si="28"/>
        <v>103.66390699313017</v>
      </c>
      <c r="J121" s="11">
        <f t="shared" si="29"/>
        <v>3531</v>
      </c>
      <c r="K121" s="35"/>
      <c r="L121" s="36"/>
    </row>
    <row r="122" spans="1:12" s="27" customFormat="1" ht="33" customHeight="1">
      <c r="A122" s="3">
        <v>9</v>
      </c>
      <c r="B122" s="23" t="s">
        <v>221</v>
      </c>
      <c r="C122" s="4">
        <v>700021059</v>
      </c>
      <c r="D122" s="4" t="s">
        <v>76</v>
      </c>
      <c r="E122" s="32">
        <v>92032</v>
      </c>
      <c r="F122" s="32">
        <v>92032</v>
      </c>
      <c r="G122" s="5">
        <f t="shared" si="27"/>
        <v>100</v>
      </c>
      <c r="H122" s="32">
        <v>3319</v>
      </c>
      <c r="I122" s="8">
        <f t="shared" si="28"/>
        <v>36.06354311543811</v>
      </c>
      <c r="J122" s="11">
        <f t="shared" si="29"/>
        <v>3319</v>
      </c>
      <c r="K122" s="35"/>
      <c r="L122" s="36"/>
    </row>
    <row r="123" spans="1:12" s="27" customFormat="1" ht="46.5" customHeight="1">
      <c r="A123" s="3">
        <v>10</v>
      </c>
      <c r="B123" s="23" t="s">
        <v>214</v>
      </c>
      <c r="C123" s="12">
        <v>700004493</v>
      </c>
      <c r="D123" s="4" t="s">
        <v>70</v>
      </c>
      <c r="E123" s="32">
        <v>761149</v>
      </c>
      <c r="F123" s="32">
        <v>754502</v>
      </c>
      <c r="G123" s="5">
        <f t="shared" si="27"/>
        <v>99.12671500586613</v>
      </c>
      <c r="H123" s="66">
        <v>7387</v>
      </c>
      <c r="I123" s="8">
        <f>H123/E123*1000</f>
        <v>9.705064317236177</v>
      </c>
      <c r="J123" s="11">
        <f t="shared" si="29"/>
        <v>7322.49043748333</v>
      </c>
      <c r="K123" s="35"/>
      <c r="L123" s="36"/>
    </row>
    <row r="124" spans="1:12" s="2" customFormat="1" ht="42" customHeight="1">
      <c r="A124" s="85" t="s">
        <v>9</v>
      </c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7"/>
    </row>
    <row r="125" spans="1:12" s="27" customFormat="1" ht="35.25" customHeight="1">
      <c r="A125" s="3">
        <v>1</v>
      </c>
      <c r="B125" s="23" t="s">
        <v>222</v>
      </c>
      <c r="C125" s="4">
        <v>700054224</v>
      </c>
      <c r="D125" s="4" t="s">
        <v>91</v>
      </c>
      <c r="E125" s="32">
        <v>257058</v>
      </c>
      <c r="F125" s="32">
        <v>59876</v>
      </c>
      <c r="G125" s="5">
        <f aca="true" t="shared" si="30" ref="G125:G133">F125/E125*100</f>
        <v>23.29279773436345</v>
      </c>
      <c r="H125" s="32">
        <v>1489</v>
      </c>
      <c r="I125" s="8">
        <f>H125/E125*1000</f>
        <v>5.792467069688553</v>
      </c>
      <c r="J125" s="11">
        <f>H125/E125*F125</f>
        <v>346.8297582646718</v>
      </c>
      <c r="K125" s="38"/>
      <c r="L125" s="36"/>
    </row>
    <row r="126" spans="1:12" s="27" customFormat="1" ht="35.25" customHeight="1">
      <c r="A126" s="3">
        <v>2</v>
      </c>
      <c r="B126" s="23" t="s">
        <v>223</v>
      </c>
      <c r="C126" s="4">
        <v>700054648</v>
      </c>
      <c r="D126" s="4" t="s">
        <v>39</v>
      </c>
      <c r="E126" s="32">
        <v>1700407</v>
      </c>
      <c r="F126" s="32">
        <v>1680696</v>
      </c>
      <c r="G126" s="5">
        <f t="shared" si="30"/>
        <v>98.84080693622174</v>
      </c>
      <c r="H126" s="32">
        <v>928</v>
      </c>
      <c r="I126" s="8">
        <f aca="true" t="shared" si="31" ref="I126:I133">H126/E126*1000</f>
        <v>0.5457516935651289</v>
      </c>
      <c r="J126" s="11">
        <f aca="true" t="shared" si="32" ref="J126:J133">H126/E126*F126</f>
        <v>917.2426883681378</v>
      </c>
      <c r="K126" s="38"/>
      <c r="L126" s="36"/>
    </row>
    <row r="127" spans="1:12" s="27" customFormat="1" ht="33" customHeight="1">
      <c r="A127" s="3">
        <v>3</v>
      </c>
      <c r="B127" s="80" t="s">
        <v>224</v>
      </c>
      <c r="C127" s="4">
        <v>790152557</v>
      </c>
      <c r="D127" s="4" t="s">
        <v>92</v>
      </c>
      <c r="E127" s="32">
        <v>15474</v>
      </c>
      <c r="F127" s="32">
        <v>15455</v>
      </c>
      <c r="G127" s="5">
        <f t="shared" si="30"/>
        <v>99.87721339020293</v>
      </c>
      <c r="H127" s="32">
        <v>179</v>
      </c>
      <c r="I127" s="8">
        <f t="shared" si="31"/>
        <v>11.567791133514282</v>
      </c>
      <c r="J127" s="11">
        <f t="shared" si="32"/>
        <v>178.78021196846322</v>
      </c>
      <c r="K127" s="35">
        <f>SUM(J125:J127)</f>
        <v>1442.8526586012729</v>
      </c>
      <c r="L127" s="36"/>
    </row>
    <row r="128" spans="1:12" s="27" customFormat="1" ht="45" customHeight="1">
      <c r="A128" s="3">
        <v>4</v>
      </c>
      <c r="B128" s="23" t="s">
        <v>228</v>
      </c>
      <c r="C128" s="4">
        <v>700029047</v>
      </c>
      <c r="D128" s="4" t="s">
        <v>60</v>
      </c>
      <c r="E128" s="32">
        <v>308725</v>
      </c>
      <c r="F128" s="32">
        <v>308725</v>
      </c>
      <c r="G128" s="5">
        <f t="shared" si="30"/>
        <v>100</v>
      </c>
      <c r="H128" s="32">
        <v>3423</v>
      </c>
      <c r="I128" s="70">
        <f t="shared" si="31"/>
        <v>11.087537452425298</v>
      </c>
      <c r="J128" s="31">
        <f t="shared" si="32"/>
        <v>3423.0000000000005</v>
      </c>
      <c r="K128" s="35"/>
      <c r="L128" s="37"/>
    </row>
    <row r="129" spans="1:12" s="27" customFormat="1" ht="45.75" customHeight="1">
      <c r="A129" s="3">
        <v>5</v>
      </c>
      <c r="B129" s="23" t="s">
        <v>229</v>
      </c>
      <c r="C129" s="4">
        <v>700028995</v>
      </c>
      <c r="D129" s="4" t="s">
        <v>60</v>
      </c>
      <c r="E129" s="32">
        <v>972624</v>
      </c>
      <c r="F129" s="32">
        <v>972624</v>
      </c>
      <c r="G129" s="5">
        <f t="shared" si="30"/>
        <v>100</v>
      </c>
      <c r="H129" s="32">
        <v>10863</v>
      </c>
      <c r="I129" s="8">
        <f t="shared" si="31"/>
        <v>11.168755860435276</v>
      </c>
      <c r="J129" s="11">
        <f t="shared" si="32"/>
        <v>10863</v>
      </c>
      <c r="K129" s="35"/>
      <c r="L129" s="36"/>
    </row>
    <row r="130" spans="1:12" s="27" customFormat="1" ht="40.5" customHeight="1">
      <c r="A130" s="3">
        <v>6</v>
      </c>
      <c r="B130" s="23" t="s">
        <v>227</v>
      </c>
      <c r="C130" s="4">
        <v>700029034</v>
      </c>
      <c r="D130" s="4" t="s">
        <v>60</v>
      </c>
      <c r="E130" s="32">
        <v>644202</v>
      </c>
      <c r="F130" s="32">
        <v>644202</v>
      </c>
      <c r="G130" s="5">
        <f t="shared" si="30"/>
        <v>100</v>
      </c>
      <c r="H130" s="32">
        <v>6869</v>
      </c>
      <c r="I130" s="8">
        <f>H130/E130*1000</f>
        <v>10.662804524046805</v>
      </c>
      <c r="J130" s="11">
        <f>H130/E130*F130</f>
        <v>6869</v>
      </c>
      <c r="K130" s="35"/>
      <c r="L130" s="37"/>
    </row>
    <row r="131" spans="1:12" s="27" customFormat="1" ht="46.5" customHeight="1">
      <c r="A131" s="3">
        <v>7</v>
      </c>
      <c r="B131" s="23" t="s">
        <v>230</v>
      </c>
      <c r="C131" s="4">
        <v>700028888</v>
      </c>
      <c r="D131" s="4" t="s">
        <v>60</v>
      </c>
      <c r="E131" s="32">
        <v>580786</v>
      </c>
      <c r="F131" s="32">
        <v>580786</v>
      </c>
      <c r="G131" s="5">
        <f t="shared" si="30"/>
        <v>100</v>
      </c>
      <c r="H131" s="42">
        <v>6163</v>
      </c>
      <c r="I131" s="70">
        <f>H131/E131*1000</f>
        <v>10.611481681720978</v>
      </c>
      <c r="J131" s="31">
        <f>H131/E131*F131</f>
        <v>6162.999999999999</v>
      </c>
      <c r="K131" s="35"/>
      <c r="L131" s="37"/>
    </row>
    <row r="132" spans="1:12" s="27" customFormat="1" ht="40.5" customHeight="1">
      <c r="A132" s="3">
        <v>8</v>
      </c>
      <c r="B132" s="23" t="s">
        <v>226</v>
      </c>
      <c r="C132" s="12">
        <v>700288282</v>
      </c>
      <c r="D132" s="4" t="s">
        <v>38</v>
      </c>
      <c r="E132" s="32">
        <v>28157485</v>
      </c>
      <c r="F132" s="32">
        <v>28152688</v>
      </c>
      <c r="G132" s="8">
        <f t="shared" si="30"/>
        <v>99.98296367733127</v>
      </c>
      <c r="H132" s="66">
        <v>5016</v>
      </c>
      <c r="I132" s="8">
        <f t="shared" si="31"/>
        <v>0.17814090995697948</v>
      </c>
      <c r="J132" s="11">
        <f t="shared" si="32"/>
        <v>5015.145458054936</v>
      </c>
      <c r="K132" s="35"/>
      <c r="L132" s="36"/>
    </row>
    <row r="133" spans="1:12" s="27" customFormat="1" ht="31.5" customHeight="1">
      <c r="A133" s="3">
        <v>9</v>
      </c>
      <c r="B133" s="23" t="s">
        <v>225</v>
      </c>
      <c r="C133" s="14">
        <v>790083290</v>
      </c>
      <c r="D133" s="3" t="s">
        <v>93</v>
      </c>
      <c r="E133" s="42">
        <v>694702</v>
      </c>
      <c r="F133" s="42">
        <v>694073</v>
      </c>
      <c r="G133" s="17">
        <f t="shared" si="30"/>
        <v>99.90945758037259</v>
      </c>
      <c r="H133" s="66">
        <v>2225</v>
      </c>
      <c r="I133" s="8">
        <f t="shared" si="31"/>
        <v>3.202812141033134</v>
      </c>
      <c r="J133" s="11">
        <f t="shared" si="32"/>
        <v>2222.9854311632903</v>
      </c>
      <c r="K133" s="14"/>
      <c r="L133" s="3"/>
    </row>
    <row r="134" spans="1:12" ht="35.25" customHeight="1">
      <c r="A134" s="85" t="s">
        <v>48</v>
      </c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7"/>
    </row>
    <row r="135" spans="1:12" s="27" customFormat="1" ht="34.5" customHeight="1">
      <c r="A135" s="3">
        <v>1</v>
      </c>
      <c r="B135" s="80" t="s">
        <v>233</v>
      </c>
      <c r="C135" s="12">
        <v>700030942</v>
      </c>
      <c r="D135" s="4" t="s">
        <v>40</v>
      </c>
      <c r="E135" s="32">
        <v>7132880</v>
      </c>
      <c r="F135" s="32">
        <v>7132880</v>
      </c>
      <c r="G135" s="5">
        <f aca="true" t="shared" si="33" ref="G135:G141">F135/E135*100</f>
        <v>100</v>
      </c>
      <c r="H135" s="32">
        <v>2854</v>
      </c>
      <c r="I135" s="70">
        <f>H135/E135*1000</f>
        <v>0.40011888606004864</v>
      </c>
      <c r="J135" s="31">
        <f>H135/E135*F135</f>
        <v>2854</v>
      </c>
      <c r="K135" s="35">
        <f>SUM(J135:J135)</f>
        <v>2854</v>
      </c>
      <c r="L135" s="37"/>
    </row>
    <row r="136" spans="1:12" s="27" customFormat="1" ht="35.25" customHeight="1">
      <c r="A136" s="3">
        <v>2</v>
      </c>
      <c r="B136" s="80" t="s">
        <v>234</v>
      </c>
      <c r="C136" s="12">
        <v>700023738</v>
      </c>
      <c r="D136" s="4" t="s">
        <v>62</v>
      </c>
      <c r="E136" s="32">
        <v>475430</v>
      </c>
      <c r="F136" s="32">
        <v>475430</v>
      </c>
      <c r="G136" s="5">
        <f t="shared" si="33"/>
        <v>100</v>
      </c>
      <c r="H136" s="32">
        <v>7647</v>
      </c>
      <c r="I136" s="8">
        <f aca="true" t="shared" si="34" ref="I136:I141">H136/E136*1000</f>
        <v>16.084386765664767</v>
      </c>
      <c r="J136" s="11">
        <f aca="true" t="shared" si="35" ref="J136:J141">H136/E136*F136</f>
        <v>7647</v>
      </c>
      <c r="K136" s="35"/>
      <c r="L136" s="36"/>
    </row>
    <row r="137" spans="1:12" s="27" customFormat="1" ht="36" customHeight="1">
      <c r="A137" s="3">
        <v>3</v>
      </c>
      <c r="B137" s="80" t="s">
        <v>235</v>
      </c>
      <c r="C137" s="12">
        <v>700030927</v>
      </c>
      <c r="D137" s="4" t="s">
        <v>62</v>
      </c>
      <c r="E137" s="32">
        <v>239826</v>
      </c>
      <c r="F137" s="32">
        <v>239826</v>
      </c>
      <c r="G137" s="5">
        <f t="shared" si="33"/>
        <v>100</v>
      </c>
      <c r="H137" s="32">
        <v>3252</v>
      </c>
      <c r="I137" s="8">
        <f t="shared" si="34"/>
        <v>13.559830877386105</v>
      </c>
      <c r="J137" s="11">
        <f t="shared" si="35"/>
        <v>3252</v>
      </c>
      <c r="K137" s="35"/>
      <c r="L137" s="36"/>
    </row>
    <row r="138" spans="1:12" s="27" customFormat="1" ht="33.75" customHeight="1">
      <c r="A138" s="3">
        <v>4</v>
      </c>
      <c r="B138" s="80" t="s">
        <v>236</v>
      </c>
      <c r="C138" s="12">
        <v>700023766</v>
      </c>
      <c r="D138" s="4" t="s">
        <v>40</v>
      </c>
      <c r="E138" s="32">
        <v>276969</v>
      </c>
      <c r="F138" s="32">
        <v>276969</v>
      </c>
      <c r="G138" s="5">
        <f t="shared" si="33"/>
        <v>100</v>
      </c>
      <c r="H138" s="32">
        <v>3297</v>
      </c>
      <c r="I138" s="8">
        <f t="shared" si="34"/>
        <v>11.903859276669952</v>
      </c>
      <c r="J138" s="11">
        <f t="shared" si="35"/>
        <v>3297</v>
      </c>
      <c r="K138" s="35"/>
      <c r="L138" s="36"/>
    </row>
    <row r="139" spans="1:12" s="27" customFormat="1" ht="66.75" customHeight="1">
      <c r="A139" s="3">
        <v>5</v>
      </c>
      <c r="B139" s="80" t="s">
        <v>237</v>
      </c>
      <c r="C139" s="12">
        <v>700023779</v>
      </c>
      <c r="D139" s="4" t="s">
        <v>68</v>
      </c>
      <c r="E139" s="32">
        <v>25244</v>
      </c>
      <c r="F139" s="32">
        <v>25244</v>
      </c>
      <c r="G139" s="5">
        <f t="shared" si="33"/>
        <v>100</v>
      </c>
      <c r="H139" s="32">
        <v>3339</v>
      </c>
      <c r="I139" s="8">
        <f t="shared" si="34"/>
        <v>132.2690540326414</v>
      </c>
      <c r="J139" s="11">
        <f t="shared" si="35"/>
        <v>3339</v>
      </c>
      <c r="K139" s="35"/>
      <c r="L139" s="36"/>
    </row>
    <row r="140" spans="1:12" s="27" customFormat="1" ht="33.75" customHeight="1">
      <c r="A140" s="3">
        <v>6</v>
      </c>
      <c r="B140" s="80" t="s">
        <v>231</v>
      </c>
      <c r="C140" s="12">
        <v>700030914</v>
      </c>
      <c r="D140" s="4" t="s">
        <v>94</v>
      </c>
      <c r="E140" s="32">
        <v>35211</v>
      </c>
      <c r="F140" s="32">
        <v>35211</v>
      </c>
      <c r="G140" s="5">
        <f t="shared" si="33"/>
        <v>100</v>
      </c>
      <c r="H140" s="32">
        <v>4789</v>
      </c>
      <c r="I140" s="8">
        <f t="shared" si="34"/>
        <v>136.00863366561586</v>
      </c>
      <c r="J140" s="11">
        <f t="shared" si="35"/>
        <v>4789</v>
      </c>
      <c r="K140" s="35"/>
      <c r="L140" s="36"/>
    </row>
    <row r="141" spans="1:12" s="27" customFormat="1" ht="46.5" customHeight="1">
      <c r="A141" s="3">
        <v>7</v>
      </c>
      <c r="B141" s="80" t="s">
        <v>232</v>
      </c>
      <c r="C141" s="12">
        <v>700030493</v>
      </c>
      <c r="D141" s="4" t="s">
        <v>108</v>
      </c>
      <c r="E141" s="32">
        <v>535554</v>
      </c>
      <c r="F141" s="32">
        <v>532672</v>
      </c>
      <c r="G141" s="5">
        <f t="shared" si="33"/>
        <v>99.46186565687121</v>
      </c>
      <c r="H141" s="66">
        <v>2683</v>
      </c>
      <c r="I141" s="8">
        <f t="shared" si="34"/>
        <v>5.009765588530755</v>
      </c>
      <c r="J141" s="11">
        <f t="shared" si="35"/>
        <v>2668.5618555738542</v>
      </c>
      <c r="K141" s="35"/>
      <c r="L141" s="36"/>
    </row>
    <row r="142" spans="1:12" s="2" customFormat="1" ht="38.25" customHeight="1">
      <c r="A142" s="85" t="s">
        <v>10</v>
      </c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7"/>
    </row>
    <row r="143" spans="1:12" s="27" customFormat="1" ht="37.5" customHeight="1">
      <c r="A143" s="3">
        <v>1</v>
      </c>
      <c r="B143" s="81" t="s">
        <v>239</v>
      </c>
      <c r="C143" s="4">
        <v>700024045</v>
      </c>
      <c r="D143" s="4" t="s">
        <v>69</v>
      </c>
      <c r="E143" s="32">
        <v>1166762</v>
      </c>
      <c r="F143" s="32">
        <v>1163296</v>
      </c>
      <c r="G143" s="5">
        <f>F143/E143*100</f>
        <v>99.70293855987768</v>
      </c>
      <c r="H143" s="32">
        <v>5209</v>
      </c>
      <c r="I143" s="8">
        <f>H143/E143*1000</f>
        <v>4.464492330055315</v>
      </c>
      <c r="J143" s="11">
        <f>H143/E143*F143</f>
        <v>5193.526069584028</v>
      </c>
      <c r="K143" s="38"/>
      <c r="L143" s="36"/>
    </row>
    <row r="144" spans="1:12" s="27" customFormat="1" ht="34.5" customHeight="1">
      <c r="A144" s="3">
        <v>2</v>
      </c>
      <c r="B144" s="22" t="s">
        <v>238</v>
      </c>
      <c r="C144" s="4">
        <v>700160902</v>
      </c>
      <c r="D144" s="4" t="s">
        <v>30</v>
      </c>
      <c r="E144" s="32">
        <v>16599209</v>
      </c>
      <c r="F144" s="32">
        <v>2848527</v>
      </c>
      <c r="G144" s="5">
        <f>F144/E144*100</f>
        <v>17.160618918648474</v>
      </c>
      <c r="H144" s="32">
        <v>13674</v>
      </c>
      <c r="I144" s="8">
        <f>H144/E144*1000</f>
        <v>0.8237741930955867</v>
      </c>
      <c r="J144" s="11">
        <f>H144/E144*F144</f>
        <v>2346.543030935992</v>
      </c>
      <c r="K144" s="35">
        <f>SUM(J143:J144)</f>
        <v>7540.069100520021</v>
      </c>
      <c r="L144" s="36"/>
    </row>
    <row r="145" spans="1:12" s="27" customFormat="1" ht="35.25" customHeight="1">
      <c r="A145" s="3">
        <v>3</v>
      </c>
      <c r="B145" s="81" t="s">
        <v>240</v>
      </c>
      <c r="C145" s="4">
        <v>700160915</v>
      </c>
      <c r="D145" s="4" t="s">
        <v>63</v>
      </c>
      <c r="E145" s="32">
        <v>442639</v>
      </c>
      <c r="F145" s="32">
        <v>442639</v>
      </c>
      <c r="G145" s="5">
        <f>F145/E145*100</f>
        <v>100</v>
      </c>
      <c r="H145" s="42">
        <v>3143</v>
      </c>
      <c r="I145" s="70">
        <f>H145/E145*1000</f>
        <v>7.100594389558986</v>
      </c>
      <c r="J145" s="31">
        <f>H145/E145*F145</f>
        <v>3143</v>
      </c>
      <c r="K145" s="35"/>
      <c r="L145" s="37"/>
    </row>
    <row r="146" spans="1:12" s="27" customFormat="1" ht="33.75" customHeight="1">
      <c r="A146" s="3">
        <v>4</v>
      </c>
      <c r="B146" s="81" t="s">
        <v>241</v>
      </c>
      <c r="C146" s="4">
        <v>700024203</v>
      </c>
      <c r="D146" s="4" t="s">
        <v>89</v>
      </c>
      <c r="E146" s="32">
        <v>1614974</v>
      </c>
      <c r="F146" s="32">
        <v>1614974</v>
      </c>
      <c r="G146" s="5">
        <f>F146/E146*100</f>
        <v>100</v>
      </c>
      <c r="H146" s="32">
        <v>12216</v>
      </c>
      <c r="I146" s="8">
        <f>H146/E146*1000</f>
        <v>7.564208464037192</v>
      </c>
      <c r="J146" s="11">
        <f>H146/E146*F146</f>
        <v>12216</v>
      </c>
      <c r="K146" s="35"/>
      <c r="L146" s="36"/>
    </row>
    <row r="147" spans="1:12" s="27" customFormat="1" ht="32.25" customHeight="1">
      <c r="A147" s="3">
        <v>5</v>
      </c>
      <c r="B147" s="81" t="s">
        <v>242</v>
      </c>
      <c r="C147" s="4">
        <v>700024285</v>
      </c>
      <c r="D147" s="4" t="s">
        <v>63</v>
      </c>
      <c r="E147" s="32">
        <v>598027</v>
      </c>
      <c r="F147" s="32">
        <v>598027</v>
      </c>
      <c r="G147" s="5">
        <f>F147/E147*100</f>
        <v>100</v>
      </c>
      <c r="H147" s="42">
        <v>4020</v>
      </c>
      <c r="I147" s="70">
        <f>H147/F147*1000</f>
        <v>6.722104520364465</v>
      </c>
      <c r="J147" s="31">
        <f>H147/F147*F147</f>
        <v>4020</v>
      </c>
      <c r="K147" s="35"/>
      <c r="L147" s="37"/>
    </row>
    <row r="148" spans="1:12" s="2" customFormat="1" ht="36" customHeight="1">
      <c r="A148" s="85" t="s">
        <v>46</v>
      </c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7"/>
    </row>
    <row r="149" spans="1:12" s="27" customFormat="1" ht="33" customHeight="1">
      <c r="A149" s="3">
        <v>1</v>
      </c>
      <c r="B149" s="81" t="s">
        <v>247</v>
      </c>
      <c r="C149" s="12">
        <v>700024895</v>
      </c>
      <c r="D149" s="4" t="s">
        <v>55</v>
      </c>
      <c r="E149" s="32">
        <v>372625</v>
      </c>
      <c r="F149" s="32">
        <v>372625</v>
      </c>
      <c r="G149" s="5">
        <f aca="true" t="shared" si="36" ref="G149:G159">F149/E149*100</f>
        <v>100</v>
      </c>
      <c r="H149" s="71">
        <v>-758</v>
      </c>
      <c r="I149" s="72">
        <v>0</v>
      </c>
      <c r="J149" s="73">
        <v>0</v>
      </c>
      <c r="K149" s="38"/>
      <c r="L149" s="37"/>
    </row>
    <row r="150" spans="1:12" s="27" customFormat="1" ht="32.25" customHeight="1">
      <c r="A150" s="3">
        <v>2</v>
      </c>
      <c r="B150" s="81" t="s">
        <v>248</v>
      </c>
      <c r="C150" s="12">
        <v>700024721</v>
      </c>
      <c r="D150" s="4" t="s">
        <v>30</v>
      </c>
      <c r="E150" s="32">
        <v>535101</v>
      </c>
      <c r="F150" s="32">
        <v>535101</v>
      </c>
      <c r="G150" s="5">
        <f t="shared" si="36"/>
        <v>100</v>
      </c>
      <c r="H150" s="32">
        <v>6014</v>
      </c>
      <c r="I150" s="8">
        <f aca="true" t="shared" si="37" ref="I150:I156">H150/E150*1000</f>
        <v>11.238999740235956</v>
      </c>
      <c r="J150" s="11">
        <f aca="true" t="shared" si="38" ref="J150:J156">H150/E150*F150</f>
        <v>6014</v>
      </c>
      <c r="K150" s="38"/>
      <c r="L150" s="36"/>
    </row>
    <row r="151" spans="1:12" s="27" customFormat="1" ht="32.25" customHeight="1">
      <c r="A151" s="3">
        <v>3</v>
      </c>
      <c r="B151" s="81" t="s">
        <v>249</v>
      </c>
      <c r="C151" s="12">
        <v>700024974</v>
      </c>
      <c r="D151" s="4" t="s">
        <v>30</v>
      </c>
      <c r="E151" s="32">
        <v>575934</v>
      </c>
      <c r="F151" s="32">
        <v>575934</v>
      </c>
      <c r="G151" s="5">
        <f t="shared" si="36"/>
        <v>100</v>
      </c>
      <c r="H151" s="32">
        <v>6736</v>
      </c>
      <c r="I151" s="70">
        <f t="shared" si="37"/>
        <v>11.695784586428307</v>
      </c>
      <c r="J151" s="31">
        <f t="shared" si="38"/>
        <v>6736</v>
      </c>
      <c r="K151" s="38"/>
      <c r="L151" s="37"/>
    </row>
    <row r="152" spans="1:12" s="27" customFormat="1" ht="30.75" customHeight="1">
      <c r="A152" s="3">
        <v>4</v>
      </c>
      <c r="B152" s="81" t="s">
        <v>250</v>
      </c>
      <c r="C152" s="12">
        <v>700025174</v>
      </c>
      <c r="D152" s="4" t="s">
        <v>30</v>
      </c>
      <c r="E152" s="32">
        <v>752623</v>
      </c>
      <c r="F152" s="32">
        <v>752623</v>
      </c>
      <c r="G152" s="5">
        <f t="shared" si="36"/>
        <v>100</v>
      </c>
      <c r="H152" s="32">
        <v>8544</v>
      </c>
      <c r="I152" s="8">
        <f t="shared" si="37"/>
        <v>11.352297232478943</v>
      </c>
      <c r="J152" s="11">
        <f t="shared" si="38"/>
        <v>8544</v>
      </c>
      <c r="K152" s="38"/>
      <c r="L152" s="36"/>
    </row>
    <row r="153" spans="1:12" s="27" customFormat="1" ht="33" customHeight="1">
      <c r="A153" s="3">
        <v>5</v>
      </c>
      <c r="B153" s="81" t="s">
        <v>251</v>
      </c>
      <c r="C153" s="12">
        <v>700024775</v>
      </c>
      <c r="D153" s="4" t="s">
        <v>30</v>
      </c>
      <c r="E153" s="32">
        <v>334332</v>
      </c>
      <c r="F153" s="32">
        <v>334332</v>
      </c>
      <c r="G153" s="5">
        <f t="shared" si="36"/>
        <v>100</v>
      </c>
      <c r="H153" s="32">
        <v>4084</v>
      </c>
      <c r="I153" s="8">
        <f t="shared" si="37"/>
        <v>12.215402653649665</v>
      </c>
      <c r="J153" s="11">
        <f t="shared" si="38"/>
        <v>4084</v>
      </c>
      <c r="K153" s="38"/>
      <c r="L153" s="36"/>
    </row>
    <row r="154" spans="1:12" s="27" customFormat="1" ht="35.25" customHeight="1">
      <c r="A154" s="3">
        <v>6</v>
      </c>
      <c r="B154" s="81" t="s">
        <v>252</v>
      </c>
      <c r="C154" s="12">
        <v>700270037</v>
      </c>
      <c r="D154" s="4" t="s">
        <v>76</v>
      </c>
      <c r="E154" s="32">
        <v>308010</v>
      </c>
      <c r="F154" s="32">
        <v>308010</v>
      </c>
      <c r="G154" s="5">
        <f t="shared" si="36"/>
        <v>100</v>
      </c>
      <c r="H154" s="42">
        <v>2803</v>
      </c>
      <c r="I154" s="70">
        <f t="shared" si="37"/>
        <v>9.100353884614135</v>
      </c>
      <c r="J154" s="31">
        <f t="shared" si="38"/>
        <v>2803</v>
      </c>
      <c r="K154" s="38"/>
      <c r="L154" s="37"/>
    </row>
    <row r="155" spans="1:12" s="27" customFormat="1" ht="31.5" customHeight="1">
      <c r="A155" s="3">
        <v>7</v>
      </c>
      <c r="B155" s="81" t="s">
        <v>253</v>
      </c>
      <c r="C155" s="12">
        <v>700031101</v>
      </c>
      <c r="D155" s="4" t="s">
        <v>30</v>
      </c>
      <c r="E155" s="32">
        <v>396334</v>
      </c>
      <c r="F155" s="32">
        <v>396334</v>
      </c>
      <c r="G155" s="5">
        <f t="shared" si="36"/>
        <v>100</v>
      </c>
      <c r="H155" s="42">
        <v>3897</v>
      </c>
      <c r="I155" s="70">
        <f t="shared" si="37"/>
        <v>9.832615924952187</v>
      </c>
      <c r="J155" s="31">
        <f t="shared" si="38"/>
        <v>3897</v>
      </c>
      <c r="K155" s="38"/>
      <c r="L155" s="37"/>
    </row>
    <row r="156" spans="1:12" s="27" customFormat="1" ht="31.5" customHeight="1">
      <c r="A156" s="3">
        <v>8</v>
      </c>
      <c r="B156" s="81" t="s">
        <v>254</v>
      </c>
      <c r="C156" s="12">
        <v>700024747</v>
      </c>
      <c r="D156" s="4" t="s">
        <v>30</v>
      </c>
      <c r="E156" s="32">
        <v>372795</v>
      </c>
      <c r="F156" s="32">
        <v>372795</v>
      </c>
      <c r="G156" s="5">
        <f t="shared" si="36"/>
        <v>100</v>
      </c>
      <c r="H156" s="42">
        <v>3988</v>
      </c>
      <c r="I156" s="70">
        <f t="shared" si="37"/>
        <v>10.697568368674473</v>
      </c>
      <c r="J156" s="31">
        <f t="shared" si="38"/>
        <v>3988</v>
      </c>
      <c r="K156" s="38"/>
      <c r="L156" s="37"/>
    </row>
    <row r="157" spans="1:12" s="27" customFormat="1" ht="34.5" customHeight="1">
      <c r="A157" s="3">
        <v>9</v>
      </c>
      <c r="B157" s="81" t="s">
        <v>255</v>
      </c>
      <c r="C157" s="12">
        <v>700024959</v>
      </c>
      <c r="D157" s="4" t="s">
        <v>30</v>
      </c>
      <c r="E157" s="32">
        <v>588190</v>
      </c>
      <c r="F157" s="32">
        <v>588190</v>
      </c>
      <c r="G157" s="5">
        <f t="shared" si="36"/>
        <v>100</v>
      </c>
      <c r="H157" s="42">
        <v>6449</v>
      </c>
      <c r="I157" s="70">
        <f>H157/E157*1000</f>
        <v>10.96414423910641</v>
      </c>
      <c r="J157" s="31">
        <f>H157/E157*F157</f>
        <v>6448.999999999999</v>
      </c>
      <c r="K157" s="38"/>
      <c r="L157" s="37"/>
    </row>
    <row r="158" spans="1:12" s="27" customFormat="1" ht="32.25" customHeight="1">
      <c r="A158" s="3">
        <v>10</v>
      </c>
      <c r="B158" s="81" t="s">
        <v>245</v>
      </c>
      <c r="C158" s="12">
        <v>700161222</v>
      </c>
      <c r="D158" s="4" t="s">
        <v>30</v>
      </c>
      <c r="E158" s="32">
        <v>1525360</v>
      </c>
      <c r="F158" s="32">
        <v>1517575</v>
      </c>
      <c r="G158" s="5">
        <f t="shared" si="36"/>
        <v>99.48962867782032</v>
      </c>
      <c r="H158" s="32">
        <v>8861</v>
      </c>
      <c r="I158" s="8">
        <f>H158/E158*1000</f>
        <v>5.809120469921854</v>
      </c>
      <c r="J158" s="11">
        <f>H158/E158*F158</f>
        <v>8815.775997141658</v>
      </c>
      <c r="K158" s="38"/>
      <c r="L158" s="36"/>
    </row>
    <row r="159" spans="1:12" s="27" customFormat="1" ht="33" customHeight="1">
      <c r="A159" s="3">
        <v>11</v>
      </c>
      <c r="B159" s="81" t="s">
        <v>246</v>
      </c>
      <c r="C159" s="12">
        <v>700025240</v>
      </c>
      <c r="D159" s="4" t="s">
        <v>116</v>
      </c>
      <c r="E159" s="74">
        <v>40596810</v>
      </c>
      <c r="F159" s="74">
        <v>40574998</v>
      </c>
      <c r="G159" s="8">
        <f t="shared" si="36"/>
        <v>99.94627164055501</v>
      </c>
      <c r="H159" s="32">
        <v>2332</v>
      </c>
      <c r="I159" s="8">
        <f>H159/E159*1000</f>
        <v>0.05744293701894311</v>
      </c>
      <c r="J159" s="11">
        <f>H159/E159*F159</f>
        <v>2330.747054657743</v>
      </c>
      <c r="K159" s="38"/>
      <c r="L159" s="36"/>
    </row>
    <row r="160" spans="1:12" s="2" customFormat="1" ht="40.5" customHeight="1">
      <c r="A160" s="85" t="s">
        <v>44</v>
      </c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7"/>
    </row>
    <row r="161" spans="1:12" s="27" customFormat="1" ht="35.25" customHeight="1">
      <c r="A161" s="3">
        <v>1</v>
      </c>
      <c r="B161" s="81" t="s">
        <v>244</v>
      </c>
      <c r="C161" s="4">
        <v>700025848</v>
      </c>
      <c r="D161" s="4" t="s">
        <v>40</v>
      </c>
      <c r="E161" s="32">
        <v>4119390</v>
      </c>
      <c r="F161" s="32">
        <v>4118167</v>
      </c>
      <c r="G161" s="8">
        <f>F161/E161*100</f>
        <v>99.9703111382996</v>
      </c>
      <c r="H161" s="32">
        <v>6688</v>
      </c>
      <c r="I161" s="8">
        <f>H161/E161*1000</f>
        <v>1.6235413495687467</v>
      </c>
      <c r="J161" s="11">
        <f>H161/E161*F161</f>
        <v>6686.014408929477</v>
      </c>
      <c r="K161" s="35">
        <f>J161</f>
        <v>6686.014408929477</v>
      </c>
      <c r="L161" s="40"/>
    </row>
    <row r="162" spans="1:12" s="27" customFormat="1" ht="37.5" customHeight="1">
      <c r="A162" s="3">
        <v>2</v>
      </c>
      <c r="B162" s="81" t="s">
        <v>243</v>
      </c>
      <c r="C162" s="12">
        <v>700025598</v>
      </c>
      <c r="D162" s="4" t="s">
        <v>30</v>
      </c>
      <c r="E162" s="32">
        <v>824134</v>
      </c>
      <c r="F162" s="32">
        <v>814866</v>
      </c>
      <c r="G162" s="8">
        <f>F162/E162*100</f>
        <v>98.87542559826436</v>
      </c>
      <c r="H162" s="66">
        <v>10135</v>
      </c>
      <c r="I162" s="8">
        <f>H162/E162*1000</f>
        <v>12.297757403529038</v>
      </c>
      <c r="J162" s="11">
        <f>H162/E162*F162</f>
        <v>10021.024384384093</v>
      </c>
      <c r="K162" s="35"/>
      <c r="L162" s="40"/>
    </row>
    <row r="163" spans="1:12" s="2" customFormat="1" ht="39.75" customHeight="1">
      <c r="A163" s="85" t="s">
        <v>11</v>
      </c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7"/>
    </row>
    <row r="164" spans="1:12" s="27" customFormat="1" ht="92.25" customHeight="1">
      <c r="A164" s="3">
        <v>1</v>
      </c>
      <c r="B164" s="81" t="s">
        <v>262</v>
      </c>
      <c r="C164" s="4">
        <v>700032029</v>
      </c>
      <c r="D164" s="4" t="s">
        <v>94</v>
      </c>
      <c r="E164" s="32">
        <v>2475356</v>
      </c>
      <c r="F164" s="90" t="s">
        <v>263</v>
      </c>
      <c r="G164" s="90"/>
      <c r="H164" s="32">
        <v>15009</v>
      </c>
      <c r="I164" s="8">
        <f>H164/E164*1000</f>
        <v>6.063370278860899</v>
      </c>
      <c r="J164" s="11">
        <f>H164/E164*1562514</f>
        <v>9474.100947904059</v>
      </c>
      <c r="K164" s="38"/>
      <c r="L164" s="36"/>
    </row>
    <row r="165" spans="1:12" s="27" customFormat="1" ht="36" customHeight="1">
      <c r="A165" s="3">
        <v>2</v>
      </c>
      <c r="B165" s="81" t="s">
        <v>265</v>
      </c>
      <c r="C165" s="4">
        <v>700027917</v>
      </c>
      <c r="D165" s="4" t="s">
        <v>30</v>
      </c>
      <c r="E165" s="32">
        <v>2760444</v>
      </c>
      <c r="F165" s="32">
        <v>2216972</v>
      </c>
      <c r="G165" s="5">
        <f>F165/E165*100</f>
        <v>80.31215268268438</v>
      </c>
      <c r="H165" s="32">
        <v>17199</v>
      </c>
      <c r="I165" s="8">
        <f aca="true" t="shared" si="39" ref="I165:I173">H165/E165*1000</f>
        <v>6.230519438177336</v>
      </c>
      <c r="J165" s="11">
        <f aca="true" t="shared" si="40" ref="J165:J173">H165/E165*F165</f>
        <v>13812.887139894887</v>
      </c>
      <c r="K165" s="38"/>
      <c r="L165" s="36"/>
    </row>
    <row r="166" spans="1:12" s="27" customFormat="1" ht="44.25" customHeight="1">
      <c r="A166" s="3">
        <v>3</v>
      </c>
      <c r="B166" s="81" t="s">
        <v>266</v>
      </c>
      <c r="C166" s="4">
        <v>700032031</v>
      </c>
      <c r="D166" s="4" t="s">
        <v>37</v>
      </c>
      <c r="E166" s="32">
        <v>1008336</v>
      </c>
      <c r="F166" s="32">
        <v>1008081</v>
      </c>
      <c r="G166" s="8">
        <f aca="true" t="shared" si="41" ref="G166:G173">F166/E166*100</f>
        <v>99.97471081068215</v>
      </c>
      <c r="H166" s="32">
        <v>1112</v>
      </c>
      <c r="I166" s="8">
        <f t="shared" si="39"/>
        <v>1.1028070008409896</v>
      </c>
      <c r="J166" s="11">
        <f t="shared" si="40"/>
        <v>1111.7187842147855</v>
      </c>
      <c r="K166" s="38"/>
      <c r="L166" s="36"/>
    </row>
    <row r="167" spans="1:12" s="27" customFormat="1" ht="47.25" customHeight="1">
      <c r="A167" s="3">
        <v>4</v>
      </c>
      <c r="B167" s="81" t="s">
        <v>267</v>
      </c>
      <c r="C167" s="4">
        <v>700005594</v>
      </c>
      <c r="D167" s="4" t="s">
        <v>49</v>
      </c>
      <c r="E167" s="32">
        <v>645695</v>
      </c>
      <c r="F167" s="32">
        <v>645695</v>
      </c>
      <c r="G167" s="5">
        <f t="shared" si="41"/>
        <v>100</v>
      </c>
      <c r="H167" s="32">
        <v>13637</v>
      </c>
      <c r="I167" s="8">
        <f t="shared" si="39"/>
        <v>21.119878580444325</v>
      </c>
      <c r="J167" s="11">
        <f t="shared" si="40"/>
        <v>13637</v>
      </c>
      <c r="K167" s="35">
        <f>SUM(J164:J167)</f>
        <v>38035.70687201373</v>
      </c>
      <c r="L167" s="36"/>
    </row>
    <row r="168" spans="1:12" s="27" customFormat="1" ht="45.75" customHeight="1">
      <c r="A168" s="3">
        <v>5</v>
      </c>
      <c r="B168" s="22" t="s">
        <v>261</v>
      </c>
      <c r="C168" s="4">
        <v>700026660</v>
      </c>
      <c r="D168" s="4" t="s">
        <v>58</v>
      </c>
      <c r="E168" s="32">
        <v>909875</v>
      </c>
      <c r="F168" s="32">
        <v>79138</v>
      </c>
      <c r="G168" s="5">
        <f t="shared" si="41"/>
        <v>8.697678252507213</v>
      </c>
      <c r="H168" s="32">
        <v>4153</v>
      </c>
      <c r="I168" s="8">
        <f t="shared" si="39"/>
        <v>4.564363236708338</v>
      </c>
      <c r="J168" s="11">
        <f t="shared" si="40"/>
        <v>361.2145778266245</v>
      </c>
      <c r="K168" s="35"/>
      <c r="L168" s="36"/>
    </row>
    <row r="169" spans="1:12" s="27" customFormat="1" ht="81" customHeight="1">
      <c r="A169" s="3">
        <v>6</v>
      </c>
      <c r="B169" s="22" t="s">
        <v>256</v>
      </c>
      <c r="C169" s="4">
        <v>700027098</v>
      </c>
      <c r="D169" s="4"/>
      <c r="E169" s="32">
        <v>10512784</v>
      </c>
      <c r="F169" s="90" t="s">
        <v>264</v>
      </c>
      <c r="G169" s="90"/>
      <c r="H169" s="32">
        <v>19926</v>
      </c>
      <c r="I169" s="8">
        <f t="shared" si="39"/>
        <v>1.895406583070669</v>
      </c>
      <c r="J169" s="11">
        <f>H169/E169*7047562</f>
        <v>13357.99540939869</v>
      </c>
      <c r="K169" s="35"/>
      <c r="L169" s="36"/>
    </row>
    <row r="170" spans="1:12" s="27" customFormat="1" ht="36" customHeight="1">
      <c r="A170" s="18">
        <v>7</v>
      </c>
      <c r="B170" s="22" t="s">
        <v>257</v>
      </c>
      <c r="C170" s="19">
        <v>700210620</v>
      </c>
      <c r="D170" s="19"/>
      <c r="E170" s="44">
        <v>28708</v>
      </c>
      <c r="F170" s="44">
        <v>6708</v>
      </c>
      <c r="G170" s="20">
        <f t="shared" si="41"/>
        <v>23.366309042775534</v>
      </c>
      <c r="H170" s="44">
        <v>16059</v>
      </c>
      <c r="I170" s="75">
        <f t="shared" si="39"/>
        <v>559.391110491849</v>
      </c>
      <c r="J170" s="76">
        <f t="shared" si="40"/>
        <v>3752.395569179323</v>
      </c>
      <c r="K170" s="48"/>
      <c r="L170" s="39"/>
    </row>
    <row r="171" spans="1:12" s="27" customFormat="1" ht="35.25" customHeight="1">
      <c r="A171" s="18">
        <v>8</v>
      </c>
      <c r="B171" s="22" t="s">
        <v>260</v>
      </c>
      <c r="C171" s="19">
        <v>700027108</v>
      </c>
      <c r="D171" s="19" t="s">
        <v>95</v>
      </c>
      <c r="E171" s="44">
        <v>59570998</v>
      </c>
      <c r="F171" s="44">
        <v>1583335</v>
      </c>
      <c r="G171" s="20">
        <f t="shared" si="41"/>
        <v>2.6578957095867355</v>
      </c>
      <c r="H171" s="44">
        <v>28312</v>
      </c>
      <c r="I171" s="75">
        <f t="shared" si="39"/>
        <v>0.4752648260148336</v>
      </c>
      <c r="J171" s="76">
        <f t="shared" si="40"/>
        <v>752.5034332981966</v>
      </c>
      <c r="K171" s="48"/>
      <c r="L171" s="39"/>
    </row>
    <row r="172" spans="1:12" s="27" customFormat="1" ht="31.5" customHeight="1">
      <c r="A172" s="18">
        <v>9</v>
      </c>
      <c r="B172" s="22" t="s">
        <v>258</v>
      </c>
      <c r="C172" s="19">
        <v>700027562</v>
      </c>
      <c r="D172" s="19"/>
      <c r="E172" s="44">
        <v>24894155</v>
      </c>
      <c r="F172" s="44">
        <v>1120932</v>
      </c>
      <c r="G172" s="20">
        <f t="shared" si="41"/>
        <v>4.5027919204327285</v>
      </c>
      <c r="H172" s="44">
        <v>24381</v>
      </c>
      <c r="I172" s="75">
        <f t="shared" si="39"/>
        <v>0.9793865266766435</v>
      </c>
      <c r="J172" s="76">
        <f t="shared" si="40"/>
        <v>1097.8256981207035</v>
      </c>
      <c r="K172" s="48"/>
      <c r="L172" s="39"/>
    </row>
    <row r="173" spans="1:12" s="30" customFormat="1" ht="36" customHeight="1">
      <c r="A173" s="3">
        <v>10</v>
      </c>
      <c r="B173" s="81" t="s">
        <v>259</v>
      </c>
      <c r="C173" s="14">
        <v>700026829</v>
      </c>
      <c r="D173" s="3" t="s">
        <v>94</v>
      </c>
      <c r="E173" s="42">
        <v>14718486</v>
      </c>
      <c r="F173" s="42">
        <v>7897478</v>
      </c>
      <c r="G173" s="17">
        <f t="shared" si="41"/>
        <v>53.65686389211499</v>
      </c>
      <c r="H173" s="42">
        <v>26095</v>
      </c>
      <c r="I173" s="70">
        <f t="shared" si="39"/>
        <v>1.7729405048861682</v>
      </c>
      <c r="J173" s="31">
        <f t="shared" si="40"/>
        <v>14001.758632647407</v>
      </c>
      <c r="K173" s="14"/>
      <c r="L173" s="3"/>
    </row>
    <row r="174" spans="1:10" ht="22.5" customHeight="1">
      <c r="A174" s="7"/>
      <c r="B174" s="24"/>
      <c r="C174" s="6"/>
      <c r="D174" s="6"/>
      <c r="E174" s="45"/>
      <c r="F174" s="45"/>
      <c r="G174" s="6"/>
      <c r="H174" s="45"/>
      <c r="I174" s="77"/>
      <c r="J174" s="78"/>
    </row>
    <row r="175" spans="1:11" ht="60.75" customHeight="1">
      <c r="A175" s="88" t="s">
        <v>98</v>
      </c>
      <c r="B175" s="88"/>
      <c r="C175" s="88"/>
      <c r="D175" s="88"/>
      <c r="E175" s="88"/>
      <c r="F175" s="88"/>
      <c r="G175" s="88"/>
      <c r="H175" s="88"/>
      <c r="I175" s="88"/>
      <c r="J175" s="89"/>
      <c r="K175" s="9" t="e">
        <f>K17+K28+K35+K51+K74+K60+K103+K127+K144+K167+#REF!+K79+K91+K116+#REF!+K65+K106+K100+K161+K93+K135</f>
        <v>#REF!</v>
      </c>
    </row>
    <row r="176" spans="1:10" ht="19.5">
      <c r="A176" s="6"/>
      <c r="B176" s="25"/>
      <c r="C176" s="6"/>
      <c r="D176" s="6"/>
      <c r="E176" s="45"/>
      <c r="F176" s="45"/>
      <c r="G176" s="6"/>
      <c r="H176" s="57"/>
      <c r="I176" s="58"/>
      <c r="J176" s="59"/>
    </row>
    <row r="177" spans="9:10" ht="18.75">
      <c r="I177" s="58"/>
      <c r="J177" s="59"/>
    </row>
    <row r="178" spans="9:10" ht="18.75">
      <c r="I178" s="58"/>
      <c r="J178" s="59"/>
    </row>
    <row r="179" spans="9:10" ht="18.75">
      <c r="I179" s="58"/>
      <c r="J179" s="59"/>
    </row>
    <row r="180" spans="9:10" ht="18.75">
      <c r="I180" s="58"/>
      <c r="J180" s="59"/>
    </row>
    <row r="181" spans="9:10" ht="18.75">
      <c r="I181" s="58"/>
      <c r="J181" s="59"/>
    </row>
    <row r="182" spans="9:10" ht="18.75">
      <c r="I182" s="58"/>
      <c r="J182" s="59"/>
    </row>
    <row r="183" spans="9:10" ht="18.75">
      <c r="I183" s="58"/>
      <c r="J183" s="59"/>
    </row>
    <row r="184" spans="9:10" ht="18.75">
      <c r="I184" s="58"/>
      <c r="J184" s="59"/>
    </row>
    <row r="185" spans="9:10" ht="18.75">
      <c r="I185" s="58"/>
      <c r="J185" s="59"/>
    </row>
    <row r="186" spans="9:10" ht="18.75">
      <c r="I186" s="58"/>
      <c r="J186" s="59"/>
    </row>
    <row r="187" spans="9:10" ht="18.75">
      <c r="I187" s="58"/>
      <c r="J187" s="59"/>
    </row>
    <row r="188" spans="9:10" ht="18.75">
      <c r="I188" s="58"/>
      <c r="J188" s="59"/>
    </row>
    <row r="189" spans="9:10" ht="18.75">
      <c r="I189" s="58"/>
      <c r="J189" s="59"/>
    </row>
    <row r="190" spans="9:10" ht="18.75">
      <c r="I190" s="58"/>
      <c r="J190" s="59"/>
    </row>
    <row r="191" spans="9:10" ht="18.75">
      <c r="I191" s="58"/>
      <c r="J191" s="59"/>
    </row>
    <row r="192" spans="9:10" ht="18.75">
      <c r="I192" s="58"/>
      <c r="J192" s="59"/>
    </row>
    <row r="193" spans="9:10" ht="18.75">
      <c r="I193" s="58"/>
      <c r="J193" s="59"/>
    </row>
    <row r="194" spans="9:10" ht="18.75">
      <c r="I194" s="58"/>
      <c r="J194" s="59"/>
    </row>
    <row r="195" spans="9:10" ht="18.75">
      <c r="I195" s="58"/>
      <c r="J195" s="59"/>
    </row>
    <row r="196" spans="9:10" ht="18.75">
      <c r="I196" s="58"/>
      <c r="J196" s="59"/>
    </row>
    <row r="197" spans="9:10" ht="18.75">
      <c r="I197" s="58"/>
      <c r="J197" s="59"/>
    </row>
    <row r="198" spans="9:10" ht="18.75">
      <c r="I198" s="58"/>
      <c r="J198" s="59"/>
    </row>
    <row r="199" spans="9:10" ht="18.75">
      <c r="I199" s="58"/>
      <c r="J199" s="59"/>
    </row>
    <row r="200" spans="9:10" ht="18.75">
      <c r="I200" s="58"/>
      <c r="J200" s="59"/>
    </row>
    <row r="201" spans="9:10" ht="18.75">
      <c r="I201" s="58"/>
      <c r="J201" s="59"/>
    </row>
    <row r="202" spans="9:10" ht="18.75">
      <c r="I202" s="58"/>
      <c r="J202" s="59"/>
    </row>
    <row r="203" spans="9:10" ht="18.75">
      <c r="I203" s="58"/>
      <c r="J203" s="59"/>
    </row>
    <row r="204" spans="9:10" ht="18.75">
      <c r="I204" s="58"/>
      <c r="J204" s="59"/>
    </row>
    <row r="205" spans="9:10" ht="18.75">
      <c r="I205" s="58"/>
      <c r="J205" s="59"/>
    </row>
    <row r="206" spans="9:10" ht="18.75">
      <c r="I206" s="58"/>
      <c r="J206" s="59"/>
    </row>
    <row r="207" spans="9:10" ht="18.75">
      <c r="I207" s="58"/>
      <c r="J207" s="59"/>
    </row>
    <row r="208" spans="9:10" ht="18.75">
      <c r="I208" s="58"/>
      <c r="J208" s="59"/>
    </row>
    <row r="209" spans="9:10" ht="18.75">
      <c r="I209" s="58"/>
      <c r="J209" s="59"/>
    </row>
    <row r="210" spans="9:10" ht="18.75">
      <c r="I210" s="58"/>
      <c r="J210" s="59"/>
    </row>
    <row r="211" spans="9:10" ht="18.75">
      <c r="I211" s="58"/>
      <c r="J211" s="59"/>
    </row>
    <row r="212" spans="9:10" ht="18.75">
      <c r="I212" s="58"/>
      <c r="J212" s="59"/>
    </row>
    <row r="213" spans="9:10" ht="18.75">
      <c r="I213" s="58"/>
      <c r="J213" s="59"/>
    </row>
    <row r="214" spans="9:10" ht="18.75">
      <c r="I214" s="58"/>
      <c r="J214" s="59"/>
    </row>
    <row r="215" spans="9:10" ht="18.75">
      <c r="I215" s="58"/>
      <c r="J215" s="59"/>
    </row>
    <row r="216" spans="9:10" ht="18.75">
      <c r="I216" s="58"/>
      <c r="J216" s="59"/>
    </row>
    <row r="217" spans="9:10" ht="18.75">
      <c r="I217" s="58"/>
      <c r="J217" s="59"/>
    </row>
    <row r="218" spans="9:10" ht="18.75">
      <c r="I218" s="58"/>
      <c r="J218" s="59"/>
    </row>
    <row r="219" spans="9:10" ht="18.75">
      <c r="I219" s="58"/>
      <c r="J219" s="59"/>
    </row>
    <row r="220" spans="9:10" ht="18.75">
      <c r="I220" s="58"/>
      <c r="J220" s="59"/>
    </row>
    <row r="221" spans="9:10" ht="18.75">
      <c r="I221" s="58"/>
      <c r="J221" s="59"/>
    </row>
    <row r="222" spans="9:10" ht="18.75">
      <c r="I222" s="58"/>
      <c r="J222" s="59"/>
    </row>
    <row r="223" spans="9:10" ht="18.75">
      <c r="I223" s="58"/>
      <c r="J223" s="59"/>
    </row>
    <row r="224" spans="9:10" ht="18.75">
      <c r="I224" s="58"/>
      <c r="J224" s="59"/>
    </row>
    <row r="225" spans="9:10" ht="18.75">
      <c r="I225" s="58"/>
      <c r="J225" s="59"/>
    </row>
    <row r="226" spans="9:10" ht="18.75">
      <c r="I226" s="58"/>
      <c r="J226" s="59"/>
    </row>
    <row r="227" spans="9:10" ht="18.75">
      <c r="I227" s="58"/>
      <c r="J227" s="59"/>
    </row>
    <row r="228" spans="9:10" ht="18.75">
      <c r="I228" s="58"/>
      <c r="J228" s="59"/>
    </row>
    <row r="229" spans="9:10" ht="18.75">
      <c r="I229" s="58"/>
      <c r="J229" s="59"/>
    </row>
    <row r="230" spans="9:10" ht="18.75">
      <c r="I230" s="58"/>
      <c r="J230" s="59"/>
    </row>
    <row r="231" spans="9:10" ht="18.75">
      <c r="I231" s="58"/>
      <c r="J231" s="59"/>
    </row>
    <row r="232" spans="9:10" ht="18.75">
      <c r="I232" s="58"/>
      <c r="J232" s="59"/>
    </row>
    <row r="233" spans="9:10" ht="18.75">
      <c r="I233" s="58"/>
      <c r="J233" s="59"/>
    </row>
    <row r="234" spans="9:10" ht="18.75">
      <c r="I234" s="58"/>
      <c r="J234" s="59"/>
    </row>
    <row r="235" spans="9:10" ht="18.75">
      <c r="I235" s="58"/>
      <c r="J235" s="59"/>
    </row>
    <row r="236" spans="9:10" ht="18.75">
      <c r="I236" s="58"/>
      <c r="J236" s="59"/>
    </row>
    <row r="237" spans="9:10" ht="18.75">
      <c r="I237" s="58"/>
      <c r="J237" s="59"/>
    </row>
    <row r="238" spans="9:10" ht="18.75">
      <c r="I238" s="58"/>
      <c r="J238" s="59"/>
    </row>
    <row r="239" spans="9:10" ht="18.75">
      <c r="I239" s="58"/>
      <c r="J239" s="59"/>
    </row>
    <row r="240" spans="9:10" ht="18.75">
      <c r="I240" s="58"/>
      <c r="J240" s="59"/>
    </row>
    <row r="241" spans="9:10" ht="18.75">
      <c r="I241" s="58"/>
      <c r="J241" s="59"/>
    </row>
    <row r="242" spans="9:10" ht="18.75">
      <c r="I242" s="58"/>
      <c r="J242" s="59"/>
    </row>
    <row r="243" spans="9:10" ht="18.75">
      <c r="I243" s="58"/>
      <c r="J243" s="59"/>
    </row>
    <row r="244" spans="9:10" ht="18.75">
      <c r="I244" s="58"/>
      <c r="J244" s="59"/>
    </row>
    <row r="245" spans="9:10" ht="18.75">
      <c r="I245" s="58"/>
      <c r="J245" s="59"/>
    </row>
    <row r="246" spans="9:10" ht="18.75">
      <c r="I246" s="58"/>
      <c r="J246" s="59"/>
    </row>
    <row r="247" spans="9:10" ht="18.75">
      <c r="I247" s="58"/>
      <c r="J247" s="59"/>
    </row>
    <row r="248" spans="9:10" ht="18.75">
      <c r="I248" s="58"/>
      <c r="J248" s="59"/>
    </row>
    <row r="249" spans="9:10" ht="18.75">
      <c r="I249" s="58"/>
      <c r="J249" s="59"/>
    </row>
    <row r="250" spans="9:10" ht="18.75">
      <c r="I250" s="58"/>
      <c r="J250" s="59"/>
    </row>
    <row r="251" spans="9:10" ht="18.75">
      <c r="I251" s="58"/>
      <c r="J251" s="59"/>
    </row>
    <row r="252" spans="9:10" ht="18.75">
      <c r="I252" s="58"/>
      <c r="J252" s="59"/>
    </row>
    <row r="253" spans="9:10" ht="18.75">
      <c r="I253" s="58"/>
      <c r="J253" s="59"/>
    </row>
    <row r="254" spans="9:10" ht="18.75">
      <c r="I254" s="58"/>
      <c r="J254" s="59"/>
    </row>
    <row r="255" spans="9:10" ht="18.75">
      <c r="I255" s="58"/>
      <c r="J255" s="59"/>
    </row>
    <row r="256" spans="9:10" ht="18.75">
      <c r="I256" s="58"/>
      <c r="J256" s="59"/>
    </row>
    <row r="257" spans="9:10" ht="18.75">
      <c r="I257" s="58"/>
      <c r="J257" s="59"/>
    </row>
    <row r="258" spans="9:10" ht="18.75">
      <c r="I258" s="58"/>
      <c r="J258" s="59"/>
    </row>
    <row r="259" spans="9:10" ht="18.75">
      <c r="I259" s="58"/>
      <c r="J259" s="59"/>
    </row>
    <row r="260" spans="9:10" ht="18.75">
      <c r="I260" s="58"/>
      <c r="J260" s="59"/>
    </row>
    <row r="261" spans="9:10" ht="18.75">
      <c r="I261" s="58"/>
      <c r="J261" s="59"/>
    </row>
    <row r="262" spans="9:10" ht="18.75">
      <c r="I262" s="58"/>
      <c r="J262" s="59"/>
    </row>
    <row r="263" spans="9:10" ht="18.75">
      <c r="I263" s="58"/>
      <c r="J263" s="59"/>
    </row>
    <row r="264" spans="9:10" ht="18.75">
      <c r="I264" s="58"/>
      <c r="J264" s="59"/>
    </row>
    <row r="265" spans="9:10" ht="18.75">
      <c r="I265" s="58"/>
      <c r="J265" s="59"/>
    </row>
    <row r="266" spans="9:10" ht="18.75">
      <c r="I266" s="58"/>
      <c r="J266" s="59"/>
    </row>
    <row r="267" spans="9:10" ht="18.75">
      <c r="I267" s="58"/>
      <c r="J267" s="59"/>
    </row>
    <row r="268" spans="9:10" ht="18.75">
      <c r="I268" s="58"/>
      <c r="J268" s="59"/>
    </row>
    <row r="269" spans="9:10" ht="18.75">
      <c r="I269" s="58"/>
      <c r="J269" s="59"/>
    </row>
    <row r="270" spans="9:10" ht="18.75">
      <c r="I270" s="58"/>
      <c r="J270" s="59"/>
    </row>
    <row r="271" spans="9:10" ht="18.75">
      <c r="I271" s="58"/>
      <c r="J271" s="59"/>
    </row>
    <row r="272" spans="9:10" ht="18.75">
      <c r="I272" s="58"/>
      <c r="J272" s="59"/>
    </row>
    <row r="273" spans="9:10" ht="18.75">
      <c r="I273" s="58"/>
      <c r="J273" s="59"/>
    </row>
    <row r="274" spans="9:10" ht="18.75">
      <c r="I274" s="58"/>
      <c r="J274" s="59"/>
    </row>
    <row r="275" spans="9:10" ht="18.75">
      <c r="I275" s="58"/>
      <c r="J275" s="59"/>
    </row>
    <row r="276" spans="9:10" ht="18.75">
      <c r="I276" s="58"/>
      <c r="J276" s="59"/>
    </row>
    <row r="277" spans="9:10" ht="18.75">
      <c r="I277" s="58"/>
      <c r="J277" s="59"/>
    </row>
    <row r="278" spans="9:10" ht="18.75">
      <c r="I278" s="58"/>
      <c r="J278" s="59"/>
    </row>
    <row r="279" spans="9:10" ht="18.75">
      <c r="I279" s="58"/>
      <c r="J279" s="59"/>
    </row>
    <row r="280" spans="9:10" ht="18.75">
      <c r="I280" s="58"/>
      <c r="J280" s="59"/>
    </row>
    <row r="281" spans="9:10" ht="18.75">
      <c r="I281" s="58"/>
      <c r="J281" s="59"/>
    </row>
    <row r="282" spans="9:10" ht="18.75">
      <c r="I282" s="58"/>
      <c r="J282" s="59"/>
    </row>
    <row r="283" spans="9:10" ht="18.75">
      <c r="I283" s="58"/>
      <c r="J283" s="59"/>
    </row>
    <row r="284" spans="9:10" ht="18.75">
      <c r="I284" s="58"/>
      <c r="J284" s="59"/>
    </row>
    <row r="285" spans="9:10" ht="18.75">
      <c r="I285" s="58"/>
      <c r="J285" s="59"/>
    </row>
    <row r="286" spans="9:10" ht="18.75">
      <c r="I286" s="58"/>
      <c r="J286" s="59"/>
    </row>
    <row r="287" spans="9:10" ht="18.75">
      <c r="I287" s="58"/>
      <c r="J287" s="59"/>
    </row>
    <row r="288" spans="9:10" ht="18.75">
      <c r="I288" s="58"/>
      <c r="J288" s="59"/>
    </row>
    <row r="289" spans="9:10" ht="18.75">
      <c r="I289" s="58"/>
      <c r="J289" s="59"/>
    </row>
    <row r="290" spans="9:10" ht="18.75">
      <c r="I290" s="58"/>
      <c r="J290" s="59"/>
    </row>
    <row r="291" spans="9:10" ht="18.75">
      <c r="I291" s="58"/>
      <c r="J291" s="59"/>
    </row>
    <row r="292" spans="9:10" ht="18.75">
      <c r="I292" s="58"/>
      <c r="J292" s="59"/>
    </row>
    <row r="293" spans="9:10" ht="18.75">
      <c r="I293" s="58"/>
      <c r="J293" s="59"/>
    </row>
    <row r="294" spans="9:10" ht="18.75">
      <c r="I294" s="58"/>
      <c r="J294" s="59"/>
    </row>
    <row r="295" spans="9:10" ht="18.75">
      <c r="I295" s="58"/>
      <c r="J295" s="59"/>
    </row>
    <row r="296" spans="9:10" ht="18.75">
      <c r="I296" s="58"/>
      <c r="J296" s="59"/>
    </row>
    <row r="297" spans="9:10" ht="18.75">
      <c r="I297" s="58"/>
      <c r="J297" s="59"/>
    </row>
    <row r="298" spans="9:10" ht="18.75">
      <c r="I298" s="58"/>
      <c r="J298" s="59"/>
    </row>
    <row r="299" spans="9:10" ht="18.75">
      <c r="I299" s="58"/>
      <c r="J299" s="59"/>
    </row>
    <row r="300" spans="9:10" ht="18.75">
      <c r="I300" s="58"/>
      <c r="J300" s="59"/>
    </row>
    <row r="301" spans="9:10" ht="18.75">
      <c r="I301" s="58"/>
      <c r="J301" s="59"/>
    </row>
    <row r="302" spans="9:10" ht="18.75">
      <c r="I302" s="58"/>
      <c r="J302" s="59"/>
    </row>
    <row r="303" spans="9:10" ht="18.75">
      <c r="I303" s="58"/>
      <c r="J303" s="59"/>
    </row>
    <row r="304" spans="9:10" ht="18.75">
      <c r="I304" s="58"/>
      <c r="J304" s="59"/>
    </row>
    <row r="305" spans="9:10" ht="18.75">
      <c r="I305" s="58"/>
      <c r="J305" s="59"/>
    </row>
    <row r="306" spans="9:10" ht="18.75">
      <c r="I306" s="58"/>
      <c r="J306" s="59"/>
    </row>
    <row r="307" spans="9:10" ht="18.75">
      <c r="I307" s="58"/>
      <c r="J307" s="59"/>
    </row>
    <row r="308" spans="9:10" ht="18.75">
      <c r="I308" s="58"/>
      <c r="J308" s="59"/>
    </row>
    <row r="309" spans="9:10" ht="18.75">
      <c r="I309" s="58"/>
      <c r="J309" s="59"/>
    </row>
    <row r="310" spans="9:10" ht="18.75">
      <c r="I310" s="58"/>
      <c r="J310" s="59"/>
    </row>
    <row r="311" spans="9:10" ht="18.75">
      <c r="I311" s="58"/>
      <c r="J311" s="59"/>
    </row>
    <row r="312" spans="9:10" ht="18.75">
      <c r="I312" s="58"/>
      <c r="J312" s="59"/>
    </row>
    <row r="313" spans="9:10" ht="18.75">
      <c r="I313" s="58"/>
      <c r="J313" s="59"/>
    </row>
    <row r="314" spans="9:10" ht="18.75">
      <c r="I314" s="58"/>
      <c r="J314" s="59"/>
    </row>
    <row r="315" spans="9:10" ht="18.75">
      <c r="I315" s="58"/>
      <c r="J315" s="59"/>
    </row>
    <row r="316" spans="9:10" ht="18.75">
      <c r="I316" s="58"/>
      <c r="J316" s="59"/>
    </row>
    <row r="317" spans="9:10" ht="18.75">
      <c r="I317" s="58"/>
      <c r="J317" s="59"/>
    </row>
    <row r="318" spans="9:10" ht="18.75">
      <c r="I318" s="58"/>
      <c r="J318" s="59"/>
    </row>
    <row r="319" spans="9:10" ht="18.75">
      <c r="I319" s="58"/>
      <c r="J319" s="59"/>
    </row>
    <row r="320" spans="9:10" ht="18.75">
      <c r="I320" s="58"/>
      <c r="J320" s="59"/>
    </row>
    <row r="321" spans="9:10" ht="18.75">
      <c r="I321" s="58"/>
      <c r="J321" s="59"/>
    </row>
    <row r="322" spans="9:10" ht="18.75">
      <c r="I322" s="58"/>
      <c r="J322" s="59"/>
    </row>
    <row r="323" spans="9:10" ht="18.75">
      <c r="I323" s="58"/>
      <c r="J323" s="59"/>
    </row>
    <row r="324" spans="9:10" ht="18.75">
      <c r="I324" s="58"/>
      <c r="J324" s="59"/>
    </row>
    <row r="325" spans="9:10" ht="18.75">
      <c r="I325" s="58"/>
      <c r="J325" s="59"/>
    </row>
    <row r="326" spans="9:10" ht="18.75">
      <c r="I326" s="58"/>
      <c r="J326" s="59"/>
    </row>
    <row r="327" spans="9:10" ht="18.75">
      <c r="I327" s="58"/>
      <c r="J327" s="59"/>
    </row>
    <row r="328" spans="9:10" ht="18.75">
      <c r="I328" s="58"/>
      <c r="J328" s="59"/>
    </row>
    <row r="329" spans="9:10" ht="18.75">
      <c r="I329" s="58"/>
      <c r="J329" s="59"/>
    </row>
    <row r="330" spans="9:10" ht="18.75">
      <c r="I330" s="58"/>
      <c r="J330" s="59"/>
    </row>
    <row r="331" spans="9:10" ht="18.75">
      <c r="I331" s="58"/>
      <c r="J331" s="59"/>
    </row>
    <row r="332" spans="9:10" ht="18.75">
      <c r="I332" s="58"/>
      <c r="J332" s="59"/>
    </row>
    <row r="333" spans="9:10" ht="18.75">
      <c r="I333" s="58"/>
      <c r="J333" s="59"/>
    </row>
    <row r="334" spans="9:10" ht="18.75">
      <c r="I334" s="58"/>
      <c r="J334" s="59"/>
    </row>
    <row r="335" spans="9:10" ht="18.75">
      <c r="I335" s="58"/>
      <c r="J335" s="59"/>
    </row>
    <row r="336" spans="9:10" ht="18.75">
      <c r="I336" s="58"/>
      <c r="J336" s="59"/>
    </row>
    <row r="337" spans="9:10" ht="18.75">
      <c r="I337" s="58"/>
      <c r="J337" s="59"/>
    </row>
    <row r="338" spans="9:10" ht="18.75">
      <c r="I338" s="58"/>
      <c r="J338" s="59"/>
    </row>
    <row r="339" spans="9:10" ht="18.75">
      <c r="I339" s="58"/>
      <c r="J339" s="59"/>
    </row>
    <row r="340" spans="9:10" ht="18.75">
      <c r="I340" s="58"/>
      <c r="J340" s="59"/>
    </row>
    <row r="341" spans="9:10" ht="18.75">
      <c r="I341" s="58"/>
      <c r="J341" s="59"/>
    </row>
    <row r="342" spans="9:10" ht="18.75">
      <c r="I342" s="58"/>
      <c r="J342" s="59"/>
    </row>
    <row r="343" spans="9:10" ht="18.75">
      <c r="I343" s="58"/>
      <c r="J343" s="59"/>
    </row>
    <row r="344" spans="9:10" ht="18.75">
      <c r="I344" s="58"/>
      <c r="J344" s="59"/>
    </row>
    <row r="345" spans="9:10" ht="18.75">
      <c r="I345" s="58"/>
      <c r="J345" s="59"/>
    </row>
    <row r="346" spans="9:10" ht="18.75">
      <c r="I346" s="58"/>
      <c r="J346" s="59"/>
    </row>
    <row r="347" spans="9:10" ht="18.75">
      <c r="I347" s="58"/>
      <c r="J347" s="59"/>
    </row>
    <row r="348" spans="9:10" ht="18.75">
      <c r="I348" s="58"/>
      <c r="J348" s="59"/>
    </row>
    <row r="349" spans="9:10" ht="18.75">
      <c r="I349" s="58"/>
      <c r="J349" s="59"/>
    </row>
    <row r="350" spans="9:10" ht="18.75">
      <c r="I350" s="58"/>
      <c r="J350" s="59"/>
    </row>
    <row r="351" spans="9:10" ht="18.75">
      <c r="I351" s="58"/>
      <c r="J351" s="59"/>
    </row>
    <row r="352" spans="9:10" ht="18.75">
      <c r="I352" s="58"/>
      <c r="J352" s="59"/>
    </row>
    <row r="353" spans="9:10" ht="18.75">
      <c r="I353" s="58"/>
      <c r="J353" s="59"/>
    </row>
    <row r="354" spans="9:10" ht="18.75">
      <c r="I354" s="58"/>
      <c r="J354" s="59"/>
    </row>
    <row r="355" spans="9:10" ht="18.75">
      <c r="I355" s="58"/>
      <c r="J355" s="59"/>
    </row>
    <row r="356" spans="9:10" ht="18.75">
      <c r="I356" s="58"/>
      <c r="J356" s="59"/>
    </row>
    <row r="357" spans="9:10" ht="18.75">
      <c r="I357" s="58"/>
      <c r="J357" s="59"/>
    </row>
    <row r="358" spans="9:10" ht="18.75">
      <c r="I358" s="58"/>
      <c r="J358" s="59"/>
    </row>
    <row r="359" spans="9:10" ht="18.75">
      <c r="I359" s="58"/>
      <c r="J359" s="59"/>
    </row>
    <row r="360" spans="9:10" ht="18.75">
      <c r="I360" s="58"/>
      <c r="J360" s="59"/>
    </row>
    <row r="361" spans="9:10" ht="18.75">
      <c r="I361" s="58"/>
      <c r="J361" s="59"/>
    </row>
    <row r="362" spans="9:10" ht="18.75">
      <c r="I362" s="58"/>
      <c r="J362" s="59"/>
    </row>
    <row r="363" spans="9:10" ht="18.75">
      <c r="I363" s="58"/>
      <c r="J363" s="59"/>
    </row>
    <row r="364" spans="9:10" ht="18.75">
      <c r="I364" s="58"/>
      <c r="J364" s="59"/>
    </row>
    <row r="365" spans="9:10" ht="18.75">
      <c r="I365" s="58"/>
      <c r="J365" s="59"/>
    </row>
    <row r="366" spans="9:10" ht="18.75">
      <c r="I366" s="58"/>
      <c r="J366" s="59"/>
    </row>
    <row r="367" spans="9:10" ht="18.75">
      <c r="I367" s="58"/>
      <c r="J367" s="59"/>
    </row>
    <row r="368" spans="9:10" ht="18.75">
      <c r="I368" s="58"/>
      <c r="J368" s="59"/>
    </row>
    <row r="369" spans="9:10" ht="18.75">
      <c r="I369" s="58"/>
      <c r="J369" s="59"/>
    </row>
    <row r="370" spans="9:10" ht="18.75">
      <c r="I370" s="58"/>
      <c r="J370" s="59"/>
    </row>
    <row r="371" spans="9:10" ht="18.75">
      <c r="I371" s="58"/>
      <c r="J371" s="59"/>
    </row>
    <row r="372" spans="9:10" ht="18.75">
      <c r="I372" s="58"/>
      <c r="J372" s="59"/>
    </row>
    <row r="373" spans="9:10" ht="18.75">
      <c r="I373" s="58"/>
      <c r="J373" s="59"/>
    </row>
    <row r="374" spans="9:10" ht="18.75">
      <c r="I374" s="58"/>
      <c r="J374" s="59"/>
    </row>
    <row r="375" spans="9:10" ht="18.75">
      <c r="I375" s="58"/>
      <c r="J375" s="59"/>
    </row>
    <row r="376" spans="9:10" ht="18.75">
      <c r="I376" s="58"/>
      <c r="J376" s="59"/>
    </row>
    <row r="377" spans="9:10" ht="18.75">
      <c r="I377" s="58"/>
      <c r="J377" s="59"/>
    </row>
    <row r="378" spans="9:10" ht="18.75">
      <c r="I378" s="58"/>
      <c r="J378" s="59"/>
    </row>
    <row r="379" spans="9:10" ht="18.75">
      <c r="I379" s="58"/>
      <c r="J379" s="59"/>
    </row>
    <row r="380" spans="9:10" ht="18.75">
      <c r="I380" s="58"/>
      <c r="J380" s="59"/>
    </row>
    <row r="381" spans="9:10" ht="18.75">
      <c r="I381" s="58"/>
      <c r="J381" s="59"/>
    </row>
    <row r="382" spans="9:10" ht="18.75">
      <c r="I382" s="58"/>
      <c r="J382" s="59"/>
    </row>
    <row r="383" spans="9:10" ht="18.75">
      <c r="I383" s="58"/>
      <c r="J383" s="59"/>
    </row>
    <row r="384" spans="9:10" ht="18.75">
      <c r="I384" s="58"/>
      <c r="J384" s="59"/>
    </row>
    <row r="385" spans="9:10" ht="18.75">
      <c r="I385" s="58"/>
      <c r="J385" s="59"/>
    </row>
    <row r="386" spans="9:10" ht="18.75">
      <c r="I386" s="58"/>
      <c r="J386" s="59"/>
    </row>
    <row r="387" spans="9:10" ht="18.75">
      <c r="I387" s="58"/>
      <c r="J387" s="59"/>
    </row>
    <row r="388" spans="9:10" ht="18.75">
      <c r="I388" s="58"/>
      <c r="J388" s="59"/>
    </row>
    <row r="389" spans="9:10" ht="18.75">
      <c r="I389" s="58"/>
      <c r="J389" s="59"/>
    </row>
    <row r="390" spans="9:10" ht="18.75">
      <c r="I390" s="58"/>
      <c r="J390" s="59"/>
    </row>
    <row r="391" spans="9:10" ht="18.75">
      <c r="I391" s="58"/>
      <c r="J391" s="59"/>
    </row>
    <row r="392" spans="9:10" ht="18.75">
      <c r="I392" s="58"/>
      <c r="J392" s="59"/>
    </row>
    <row r="393" spans="9:10" ht="18.75">
      <c r="I393" s="58"/>
      <c r="J393" s="59"/>
    </row>
    <row r="394" spans="9:10" ht="18.75">
      <c r="I394" s="58"/>
      <c r="J394" s="59"/>
    </row>
    <row r="395" spans="9:10" ht="18.75">
      <c r="I395" s="58"/>
      <c r="J395" s="59"/>
    </row>
    <row r="396" spans="9:10" ht="18.75">
      <c r="I396" s="58"/>
      <c r="J396" s="59"/>
    </row>
    <row r="397" spans="9:10" ht="18.75">
      <c r="I397" s="58"/>
      <c r="J397" s="59"/>
    </row>
    <row r="398" spans="9:10" ht="18.75">
      <c r="I398" s="58"/>
      <c r="J398" s="59"/>
    </row>
    <row r="399" spans="9:10" ht="18.75">
      <c r="I399" s="58"/>
      <c r="J399" s="59"/>
    </row>
    <row r="400" spans="9:10" ht="18.75">
      <c r="I400" s="58"/>
      <c r="J400" s="59"/>
    </row>
    <row r="401" spans="9:10" ht="18.75">
      <c r="I401" s="58"/>
      <c r="J401" s="59"/>
    </row>
    <row r="402" spans="9:10" ht="18.75">
      <c r="I402" s="58"/>
      <c r="J402" s="59"/>
    </row>
    <row r="403" spans="9:10" ht="18.75">
      <c r="I403" s="58"/>
      <c r="J403" s="59"/>
    </row>
    <row r="404" spans="9:10" ht="18.75">
      <c r="I404" s="58"/>
      <c r="J404" s="59"/>
    </row>
    <row r="405" spans="9:10" ht="18.75">
      <c r="I405" s="58"/>
      <c r="J405" s="59"/>
    </row>
    <row r="406" spans="9:10" ht="18.75">
      <c r="I406" s="58"/>
      <c r="J406" s="59"/>
    </row>
    <row r="407" spans="9:10" ht="18.75">
      <c r="I407" s="58"/>
      <c r="J407" s="59"/>
    </row>
    <row r="408" spans="9:10" ht="18.75">
      <c r="I408" s="58"/>
      <c r="J408" s="59"/>
    </row>
    <row r="409" spans="9:10" ht="18.75">
      <c r="I409" s="58"/>
      <c r="J409" s="59"/>
    </row>
    <row r="410" spans="9:10" ht="18.75">
      <c r="I410" s="58"/>
      <c r="J410" s="59"/>
    </row>
    <row r="411" spans="9:10" ht="18.75">
      <c r="I411" s="58"/>
      <c r="J411" s="59"/>
    </row>
    <row r="412" spans="9:10" ht="18.75">
      <c r="I412" s="58"/>
      <c r="J412" s="59"/>
    </row>
    <row r="413" spans="9:10" ht="18.75">
      <c r="I413" s="58"/>
      <c r="J413" s="59"/>
    </row>
    <row r="414" spans="9:10" ht="18.75">
      <c r="I414" s="58"/>
      <c r="J414" s="59"/>
    </row>
    <row r="415" spans="9:10" ht="18.75">
      <c r="I415" s="58"/>
      <c r="J415" s="59"/>
    </row>
    <row r="416" spans="9:10" ht="18.75">
      <c r="I416" s="58"/>
      <c r="J416" s="59"/>
    </row>
    <row r="417" spans="9:10" ht="18.75">
      <c r="I417" s="58"/>
      <c r="J417" s="59"/>
    </row>
    <row r="418" spans="9:10" ht="18.75">
      <c r="I418" s="58"/>
      <c r="J418" s="59"/>
    </row>
    <row r="419" spans="9:10" ht="18.75">
      <c r="I419" s="58"/>
      <c r="J419" s="59"/>
    </row>
    <row r="420" spans="9:10" ht="18.75">
      <c r="I420" s="58"/>
      <c r="J420" s="59"/>
    </row>
    <row r="421" spans="9:10" ht="18.75">
      <c r="I421" s="58"/>
      <c r="J421" s="59"/>
    </row>
    <row r="422" spans="9:10" ht="18.75">
      <c r="I422" s="58"/>
      <c r="J422" s="59"/>
    </row>
    <row r="423" spans="9:10" ht="18.75">
      <c r="I423" s="58"/>
      <c r="J423" s="59"/>
    </row>
    <row r="424" spans="9:10" ht="18.75">
      <c r="I424" s="58"/>
      <c r="J424" s="59"/>
    </row>
    <row r="425" spans="9:10" ht="18.75">
      <c r="I425" s="58"/>
      <c r="J425" s="59"/>
    </row>
    <row r="426" spans="9:10" ht="18.75">
      <c r="I426" s="58"/>
      <c r="J426" s="59"/>
    </row>
    <row r="427" spans="9:10" ht="18.75">
      <c r="I427" s="58"/>
      <c r="J427" s="59"/>
    </row>
    <row r="428" spans="9:10" ht="18.75">
      <c r="I428" s="58"/>
      <c r="J428" s="59"/>
    </row>
    <row r="429" spans="9:10" ht="18.75">
      <c r="I429" s="58"/>
      <c r="J429" s="59"/>
    </row>
    <row r="430" spans="9:10" ht="18.75">
      <c r="I430" s="58"/>
      <c r="J430" s="59"/>
    </row>
    <row r="431" spans="9:10" ht="18.75">
      <c r="I431" s="58"/>
      <c r="J431" s="59"/>
    </row>
    <row r="432" spans="9:10" ht="18.75">
      <c r="I432" s="58"/>
      <c r="J432" s="59"/>
    </row>
    <row r="433" spans="9:10" ht="18.75">
      <c r="I433" s="58"/>
      <c r="J433" s="59"/>
    </row>
    <row r="434" spans="9:10" ht="18.75">
      <c r="I434" s="58"/>
      <c r="J434" s="59"/>
    </row>
    <row r="435" spans="9:10" ht="18.75">
      <c r="I435" s="58"/>
      <c r="J435" s="59"/>
    </row>
    <row r="436" spans="9:10" ht="18.75">
      <c r="I436" s="58"/>
      <c r="J436" s="59"/>
    </row>
    <row r="437" spans="9:10" ht="18.75">
      <c r="I437" s="58"/>
      <c r="J437" s="59"/>
    </row>
    <row r="438" spans="9:10" ht="18.75">
      <c r="I438" s="58"/>
      <c r="J438" s="59"/>
    </row>
    <row r="439" spans="9:10" ht="18.75">
      <c r="I439" s="58"/>
      <c r="J439" s="59"/>
    </row>
    <row r="440" spans="9:10" ht="18.75">
      <c r="I440" s="58"/>
      <c r="J440" s="59"/>
    </row>
    <row r="441" spans="9:10" ht="18.75">
      <c r="I441" s="58"/>
      <c r="J441" s="59"/>
    </row>
    <row r="442" spans="9:10" ht="18.75">
      <c r="I442" s="58"/>
      <c r="J442" s="59"/>
    </row>
    <row r="443" spans="9:10" ht="18.75">
      <c r="I443" s="58"/>
      <c r="J443" s="59"/>
    </row>
    <row r="444" spans="9:10" ht="18.75">
      <c r="I444" s="58"/>
      <c r="J444" s="59"/>
    </row>
    <row r="445" spans="9:10" ht="18.75">
      <c r="I445" s="58"/>
      <c r="J445" s="59"/>
    </row>
    <row r="446" spans="9:10" ht="18.75">
      <c r="I446" s="58"/>
      <c r="J446" s="59"/>
    </row>
    <row r="447" spans="9:10" ht="18.75">
      <c r="I447" s="58"/>
      <c r="J447" s="59"/>
    </row>
    <row r="448" spans="9:10" ht="18.75">
      <c r="I448" s="58"/>
      <c r="J448" s="59"/>
    </row>
    <row r="449" spans="9:10" ht="18.75">
      <c r="I449" s="58"/>
      <c r="J449" s="59"/>
    </row>
    <row r="450" spans="9:10" ht="18.75">
      <c r="I450" s="58"/>
      <c r="J450" s="59"/>
    </row>
    <row r="451" spans="9:10" ht="18.75">
      <c r="I451" s="58"/>
      <c r="J451" s="59"/>
    </row>
    <row r="452" spans="9:10" ht="18.75">
      <c r="I452" s="58"/>
      <c r="J452" s="59"/>
    </row>
    <row r="453" spans="9:10" ht="18.75">
      <c r="I453" s="58"/>
      <c r="J453" s="59"/>
    </row>
    <row r="454" spans="9:10" ht="18.75">
      <c r="I454" s="58"/>
      <c r="J454" s="59"/>
    </row>
    <row r="455" spans="9:10" ht="18.75">
      <c r="I455" s="58"/>
      <c r="J455" s="59"/>
    </row>
    <row r="456" spans="9:10" ht="18.75">
      <c r="I456" s="58"/>
      <c r="J456" s="59"/>
    </row>
    <row r="457" spans="9:10" ht="18.75">
      <c r="I457" s="58"/>
      <c r="J457" s="59"/>
    </row>
    <row r="458" spans="9:10" ht="18.75">
      <c r="I458" s="58"/>
      <c r="J458" s="59"/>
    </row>
    <row r="459" spans="9:10" ht="18.75">
      <c r="I459" s="58"/>
      <c r="J459" s="59"/>
    </row>
    <row r="460" spans="9:10" ht="18.75">
      <c r="I460" s="58"/>
      <c r="J460" s="59"/>
    </row>
    <row r="461" spans="9:10" ht="18.75">
      <c r="I461" s="58"/>
      <c r="J461" s="59"/>
    </row>
    <row r="462" spans="9:10" ht="18.75">
      <c r="I462" s="58"/>
      <c r="J462" s="59"/>
    </row>
    <row r="463" spans="9:10" ht="18.75">
      <c r="I463" s="58"/>
      <c r="J463" s="59"/>
    </row>
    <row r="464" spans="9:10" ht="18.75">
      <c r="I464" s="58"/>
      <c r="J464" s="59"/>
    </row>
    <row r="465" spans="9:10" ht="18.75">
      <c r="I465" s="58"/>
      <c r="J465" s="59"/>
    </row>
    <row r="466" spans="9:10" ht="18.75">
      <c r="I466" s="58"/>
      <c r="J466" s="59"/>
    </row>
    <row r="467" spans="9:10" ht="18.75">
      <c r="I467" s="58"/>
      <c r="J467" s="59"/>
    </row>
    <row r="468" spans="9:10" ht="18.75">
      <c r="I468" s="58"/>
      <c r="J468" s="59"/>
    </row>
    <row r="469" spans="9:10" ht="18.75">
      <c r="I469" s="58"/>
      <c r="J469" s="59"/>
    </row>
    <row r="470" spans="9:10" ht="18.75">
      <c r="I470" s="58"/>
      <c r="J470" s="59"/>
    </row>
    <row r="471" spans="9:10" ht="18.75">
      <c r="I471" s="58"/>
      <c r="J471" s="59"/>
    </row>
    <row r="472" spans="9:10" ht="18.75">
      <c r="I472" s="58"/>
      <c r="J472" s="59"/>
    </row>
    <row r="473" spans="9:10" ht="18.75">
      <c r="I473" s="58"/>
      <c r="J473" s="59"/>
    </row>
    <row r="474" spans="9:10" ht="18.75">
      <c r="I474" s="58"/>
      <c r="J474" s="59"/>
    </row>
    <row r="475" spans="9:10" ht="18.75">
      <c r="I475" s="58"/>
      <c r="J475" s="59"/>
    </row>
    <row r="476" spans="9:10" ht="18.75">
      <c r="I476" s="58"/>
      <c r="J476" s="59"/>
    </row>
    <row r="477" spans="9:10" ht="18.75">
      <c r="I477" s="58"/>
      <c r="J477" s="59"/>
    </row>
    <row r="478" spans="9:10" ht="18.75">
      <c r="I478" s="58"/>
      <c r="J478" s="59"/>
    </row>
    <row r="479" spans="9:10" ht="18.75">
      <c r="I479" s="58"/>
      <c r="J479" s="59"/>
    </row>
    <row r="480" spans="9:10" ht="18.75">
      <c r="I480" s="58"/>
      <c r="J480" s="59"/>
    </row>
    <row r="481" spans="9:10" ht="18.75">
      <c r="I481" s="58"/>
      <c r="J481" s="59"/>
    </row>
    <row r="482" spans="9:10" ht="18.75">
      <c r="I482" s="58"/>
      <c r="J482" s="59"/>
    </row>
    <row r="483" spans="9:10" ht="18.75">
      <c r="I483" s="58"/>
      <c r="J483" s="59"/>
    </row>
    <row r="484" spans="9:10" ht="18.75">
      <c r="I484" s="58"/>
      <c r="J484" s="59"/>
    </row>
    <row r="485" spans="9:10" ht="18.75">
      <c r="I485" s="58"/>
      <c r="J485" s="59"/>
    </row>
    <row r="486" spans="9:10" ht="18.75">
      <c r="I486" s="58"/>
      <c r="J486" s="59"/>
    </row>
    <row r="487" spans="9:10" ht="18.75">
      <c r="I487" s="58"/>
      <c r="J487" s="59"/>
    </row>
    <row r="488" spans="9:10" ht="18.75">
      <c r="I488" s="58"/>
      <c r="J488" s="59"/>
    </row>
    <row r="489" spans="9:10" ht="18.75">
      <c r="I489" s="58"/>
      <c r="J489" s="59"/>
    </row>
    <row r="490" spans="9:10" ht="18.75">
      <c r="I490" s="58"/>
      <c r="J490" s="59"/>
    </row>
    <row r="491" spans="9:10" ht="18.75">
      <c r="I491" s="58"/>
      <c r="J491" s="59"/>
    </row>
    <row r="492" spans="9:10" ht="18.75">
      <c r="I492" s="58"/>
      <c r="J492" s="59"/>
    </row>
    <row r="493" spans="9:10" ht="18.75">
      <c r="I493" s="58"/>
      <c r="J493" s="59"/>
    </row>
    <row r="494" spans="9:10" ht="18.75">
      <c r="I494" s="58"/>
      <c r="J494" s="59"/>
    </row>
    <row r="495" spans="9:10" ht="18.75">
      <c r="I495" s="58"/>
      <c r="J495" s="59"/>
    </row>
    <row r="496" spans="9:10" ht="18.75">
      <c r="I496" s="58"/>
      <c r="J496" s="59"/>
    </row>
    <row r="497" spans="9:10" ht="18.75">
      <c r="I497" s="58"/>
      <c r="J497" s="59"/>
    </row>
    <row r="498" spans="9:10" ht="18.75">
      <c r="I498" s="58"/>
      <c r="J498" s="59"/>
    </row>
    <row r="499" spans="9:10" ht="18.75">
      <c r="I499" s="58"/>
      <c r="J499" s="59"/>
    </row>
    <row r="500" spans="9:10" ht="18.75">
      <c r="I500" s="58"/>
      <c r="J500" s="59"/>
    </row>
    <row r="501" spans="9:10" ht="18.75">
      <c r="I501" s="58"/>
      <c r="J501" s="59"/>
    </row>
    <row r="502" spans="9:10" ht="18.75">
      <c r="I502" s="58"/>
      <c r="J502" s="59"/>
    </row>
    <row r="503" spans="9:10" ht="18.75">
      <c r="I503" s="58"/>
      <c r="J503" s="59"/>
    </row>
    <row r="504" spans="9:10" ht="18.75">
      <c r="I504" s="58"/>
      <c r="J504" s="59"/>
    </row>
    <row r="505" spans="9:10" ht="18.75">
      <c r="I505" s="58"/>
      <c r="J505" s="59"/>
    </row>
    <row r="506" spans="9:10" ht="18.75">
      <c r="I506" s="58"/>
      <c r="J506" s="59"/>
    </row>
    <row r="507" spans="9:10" ht="18.75">
      <c r="I507" s="58"/>
      <c r="J507" s="59"/>
    </row>
    <row r="508" spans="9:10" ht="18.75">
      <c r="I508" s="58"/>
      <c r="J508" s="59"/>
    </row>
    <row r="509" spans="9:10" ht="18.75">
      <c r="I509" s="58"/>
      <c r="J509" s="59"/>
    </row>
    <row r="510" spans="9:10" ht="18.75">
      <c r="I510" s="58"/>
      <c r="J510" s="59"/>
    </row>
    <row r="511" spans="9:10" ht="18.75">
      <c r="I511" s="58"/>
      <c r="J511" s="59"/>
    </row>
    <row r="512" spans="9:10" ht="18.75">
      <c r="I512" s="58"/>
      <c r="J512" s="59"/>
    </row>
    <row r="513" spans="9:10" ht="18.75">
      <c r="I513" s="58"/>
      <c r="J513" s="59"/>
    </row>
    <row r="514" spans="9:10" ht="18.75">
      <c r="I514" s="58"/>
      <c r="J514" s="59"/>
    </row>
    <row r="515" spans="9:10" ht="18.75">
      <c r="I515" s="58"/>
      <c r="J515" s="59"/>
    </row>
    <row r="516" spans="9:10" ht="18.75">
      <c r="I516" s="58"/>
      <c r="J516" s="59"/>
    </row>
    <row r="517" spans="9:10" ht="18.75">
      <c r="I517" s="58"/>
      <c r="J517" s="59"/>
    </row>
    <row r="518" spans="9:10" ht="18.75">
      <c r="I518" s="58"/>
      <c r="J518" s="59"/>
    </row>
    <row r="519" spans="9:10" ht="18.75">
      <c r="I519" s="58"/>
      <c r="J519" s="59"/>
    </row>
    <row r="520" spans="9:10" ht="18.75">
      <c r="I520" s="58"/>
      <c r="J520" s="59"/>
    </row>
    <row r="521" spans="9:10" ht="18.75">
      <c r="I521" s="58"/>
      <c r="J521" s="59"/>
    </row>
    <row r="522" spans="9:10" ht="18.75">
      <c r="I522" s="58"/>
      <c r="J522" s="59"/>
    </row>
    <row r="523" spans="9:10" ht="18.75">
      <c r="I523" s="58"/>
      <c r="J523" s="59"/>
    </row>
    <row r="524" spans="9:10" ht="18.75">
      <c r="I524" s="58"/>
      <c r="J524" s="59"/>
    </row>
    <row r="525" spans="9:10" ht="18.75">
      <c r="I525" s="58"/>
      <c r="J525" s="59"/>
    </row>
    <row r="526" spans="9:10" ht="18.75">
      <c r="I526" s="58"/>
      <c r="J526" s="59"/>
    </row>
    <row r="527" spans="9:10" ht="18.75">
      <c r="I527" s="58"/>
      <c r="J527" s="59"/>
    </row>
    <row r="528" spans="9:10" ht="18.75">
      <c r="I528" s="58"/>
      <c r="J528" s="59"/>
    </row>
    <row r="529" spans="9:10" ht="18.75">
      <c r="I529" s="58"/>
      <c r="J529" s="59"/>
    </row>
    <row r="530" spans="9:10" ht="18.75">
      <c r="I530" s="58"/>
      <c r="J530" s="59"/>
    </row>
    <row r="531" spans="9:10" ht="18.75">
      <c r="I531" s="58"/>
      <c r="J531" s="59"/>
    </row>
    <row r="532" spans="9:10" ht="18.75">
      <c r="I532" s="58"/>
      <c r="J532" s="59"/>
    </row>
    <row r="533" spans="9:10" ht="18.75">
      <c r="I533" s="58"/>
      <c r="J533" s="59"/>
    </row>
    <row r="534" spans="9:10" ht="18.75">
      <c r="I534" s="58"/>
      <c r="J534" s="59"/>
    </row>
    <row r="535" spans="9:10" ht="18.75">
      <c r="I535" s="58"/>
      <c r="J535" s="59"/>
    </row>
    <row r="536" spans="9:10" ht="18.75">
      <c r="I536" s="58"/>
      <c r="J536" s="59"/>
    </row>
    <row r="537" spans="9:10" ht="18.75">
      <c r="I537" s="58"/>
      <c r="J537" s="59"/>
    </row>
    <row r="538" spans="9:10" ht="18.75">
      <c r="I538" s="58"/>
      <c r="J538" s="59"/>
    </row>
    <row r="539" spans="9:10" ht="18.75">
      <c r="I539" s="58"/>
      <c r="J539" s="59"/>
    </row>
    <row r="540" spans="9:10" ht="18.75">
      <c r="I540" s="58"/>
      <c r="J540" s="59"/>
    </row>
    <row r="541" spans="9:10" ht="18.75">
      <c r="I541" s="58"/>
      <c r="J541" s="59"/>
    </row>
    <row r="542" spans="9:10" ht="18.75">
      <c r="I542" s="58"/>
      <c r="J542" s="59"/>
    </row>
    <row r="543" spans="9:10" ht="18.75">
      <c r="I543" s="58"/>
      <c r="J543" s="59"/>
    </row>
    <row r="544" spans="9:10" ht="18.75">
      <c r="I544" s="58"/>
      <c r="J544" s="59"/>
    </row>
    <row r="545" spans="9:10" ht="18.75">
      <c r="I545" s="58"/>
      <c r="J545" s="59"/>
    </row>
    <row r="546" spans="9:10" ht="18.75">
      <c r="I546" s="58"/>
      <c r="J546" s="59"/>
    </row>
    <row r="547" spans="9:10" ht="18.75">
      <c r="I547" s="58"/>
      <c r="J547" s="59"/>
    </row>
    <row r="548" spans="9:10" ht="18.75">
      <c r="I548" s="58"/>
      <c r="J548" s="59"/>
    </row>
    <row r="549" spans="9:10" ht="18.75">
      <c r="I549" s="58"/>
      <c r="J549" s="59"/>
    </row>
    <row r="550" spans="9:10" ht="18.75">
      <c r="I550" s="58"/>
      <c r="J550" s="59"/>
    </row>
    <row r="551" spans="9:10" ht="18.75">
      <c r="I551" s="58"/>
      <c r="J551" s="59"/>
    </row>
    <row r="552" spans="9:10" ht="18.75">
      <c r="I552" s="58"/>
      <c r="J552" s="59"/>
    </row>
    <row r="553" spans="9:10" ht="18.75">
      <c r="I553" s="58"/>
      <c r="J553" s="59"/>
    </row>
    <row r="554" spans="9:10" ht="18.75">
      <c r="I554" s="58"/>
      <c r="J554" s="59"/>
    </row>
    <row r="555" spans="9:10" ht="18.75">
      <c r="I555" s="58"/>
      <c r="J555" s="59"/>
    </row>
    <row r="556" spans="9:10" ht="18.75">
      <c r="I556" s="58"/>
      <c r="J556" s="59"/>
    </row>
    <row r="557" spans="9:10" ht="18.75">
      <c r="I557" s="58"/>
      <c r="J557" s="59"/>
    </row>
    <row r="558" spans="9:10" ht="18.75">
      <c r="I558" s="58"/>
      <c r="J558" s="59"/>
    </row>
    <row r="559" spans="9:10" ht="18.75">
      <c r="I559" s="58"/>
      <c r="J559" s="59"/>
    </row>
    <row r="560" spans="9:10" ht="18.75">
      <c r="I560" s="58"/>
      <c r="J560" s="59"/>
    </row>
    <row r="561" spans="9:10" ht="18.75">
      <c r="I561" s="58"/>
      <c r="J561" s="59"/>
    </row>
    <row r="562" spans="9:10" ht="18.75">
      <c r="I562" s="58"/>
      <c r="J562" s="59"/>
    </row>
    <row r="563" spans="9:10" ht="18.75">
      <c r="I563" s="58"/>
      <c r="J563" s="59"/>
    </row>
    <row r="564" spans="9:10" ht="18.75">
      <c r="I564" s="58"/>
      <c r="J564" s="59"/>
    </row>
    <row r="565" spans="9:10" ht="18.75">
      <c r="I565" s="58"/>
      <c r="J565" s="59"/>
    </row>
    <row r="566" spans="9:10" ht="18.75">
      <c r="I566" s="58"/>
      <c r="J566" s="59"/>
    </row>
    <row r="567" spans="9:10" ht="18.75">
      <c r="I567" s="58"/>
      <c r="J567" s="59"/>
    </row>
    <row r="568" spans="9:10" ht="18.75">
      <c r="I568" s="58"/>
      <c r="J568" s="59"/>
    </row>
    <row r="569" spans="9:10" ht="18.75">
      <c r="I569" s="58"/>
      <c r="J569" s="59"/>
    </row>
    <row r="570" spans="9:10" ht="18.75">
      <c r="I570" s="58"/>
      <c r="J570" s="59"/>
    </row>
    <row r="571" spans="9:10" ht="18.75">
      <c r="I571" s="58"/>
      <c r="J571" s="59"/>
    </row>
    <row r="572" spans="9:10" ht="18.75">
      <c r="I572" s="58"/>
      <c r="J572" s="59"/>
    </row>
    <row r="573" spans="9:10" ht="18.75">
      <c r="I573" s="58"/>
      <c r="J573" s="59"/>
    </row>
    <row r="574" spans="9:10" ht="18.75">
      <c r="I574" s="58"/>
      <c r="J574" s="59"/>
    </row>
    <row r="575" spans="9:10" ht="18.75">
      <c r="I575" s="58"/>
      <c r="J575" s="59"/>
    </row>
    <row r="576" spans="9:10" ht="18.75">
      <c r="I576" s="58"/>
      <c r="J576" s="59"/>
    </row>
    <row r="577" spans="9:10" ht="18.75">
      <c r="I577" s="58"/>
      <c r="J577" s="59"/>
    </row>
    <row r="578" spans="9:10" ht="18.75">
      <c r="I578" s="58"/>
      <c r="J578" s="59"/>
    </row>
    <row r="579" spans="9:10" ht="18.75">
      <c r="I579" s="58"/>
      <c r="J579" s="59"/>
    </row>
    <row r="580" spans="9:10" ht="18.75">
      <c r="I580" s="58"/>
      <c r="J580" s="59"/>
    </row>
    <row r="581" spans="9:10" ht="18.75">
      <c r="I581" s="58"/>
      <c r="J581" s="59"/>
    </row>
    <row r="582" spans="9:10" ht="18.75">
      <c r="I582" s="58"/>
      <c r="J582" s="59"/>
    </row>
    <row r="583" spans="9:10" ht="18.75">
      <c r="I583" s="58"/>
      <c r="J583" s="59"/>
    </row>
    <row r="584" spans="9:10" ht="18.75">
      <c r="I584" s="58"/>
      <c r="J584" s="59"/>
    </row>
    <row r="585" spans="9:10" ht="18.75">
      <c r="I585" s="58"/>
      <c r="J585" s="59"/>
    </row>
    <row r="586" spans="9:10" ht="18.75">
      <c r="I586" s="58"/>
      <c r="J586" s="59"/>
    </row>
    <row r="587" spans="9:10" ht="18.75">
      <c r="I587" s="58"/>
      <c r="J587" s="59"/>
    </row>
    <row r="588" spans="9:10" ht="18.75">
      <c r="I588" s="58"/>
      <c r="J588" s="59"/>
    </row>
    <row r="589" spans="9:10" ht="18.75">
      <c r="I589" s="58"/>
      <c r="J589" s="59"/>
    </row>
    <row r="590" spans="9:10" ht="18.75">
      <c r="I590" s="58"/>
      <c r="J590" s="59"/>
    </row>
    <row r="591" spans="9:10" ht="18.75">
      <c r="I591" s="58"/>
      <c r="J591" s="59"/>
    </row>
    <row r="592" spans="9:10" ht="18.75">
      <c r="I592" s="58"/>
      <c r="J592" s="59"/>
    </row>
    <row r="593" spans="9:10" ht="18.75">
      <c r="I593" s="58"/>
      <c r="J593" s="59"/>
    </row>
    <row r="594" spans="9:10" ht="18.75">
      <c r="I594" s="58"/>
      <c r="J594" s="59"/>
    </row>
    <row r="595" spans="9:10" ht="18.75">
      <c r="I595" s="58"/>
      <c r="J595" s="59"/>
    </row>
    <row r="596" spans="9:10" ht="18.75">
      <c r="I596" s="58"/>
      <c r="J596" s="59"/>
    </row>
    <row r="597" spans="9:10" ht="18.75">
      <c r="I597" s="58"/>
      <c r="J597" s="59"/>
    </row>
    <row r="598" spans="9:10" ht="18.75">
      <c r="I598" s="58"/>
      <c r="J598" s="59"/>
    </row>
    <row r="599" spans="9:10" ht="18.75">
      <c r="I599" s="58"/>
      <c r="J599" s="59"/>
    </row>
    <row r="600" spans="9:10" ht="18.75">
      <c r="I600" s="58"/>
      <c r="J600" s="59"/>
    </row>
    <row r="601" spans="9:10" ht="18.75">
      <c r="I601" s="58"/>
      <c r="J601" s="59"/>
    </row>
    <row r="602" spans="9:10" ht="18.75">
      <c r="I602" s="58"/>
      <c r="J602" s="59"/>
    </row>
    <row r="603" spans="9:10" ht="18.75">
      <c r="I603" s="58"/>
      <c r="J603" s="59"/>
    </row>
    <row r="604" spans="9:10" ht="18.75">
      <c r="I604" s="58"/>
      <c r="J604" s="59"/>
    </row>
    <row r="605" spans="9:10" ht="18.75">
      <c r="I605" s="58"/>
      <c r="J605" s="59"/>
    </row>
    <row r="606" spans="9:10" ht="18.75">
      <c r="I606" s="58"/>
      <c r="J606" s="59"/>
    </row>
    <row r="607" spans="9:10" ht="18.75">
      <c r="I607" s="58"/>
      <c r="J607" s="59"/>
    </row>
    <row r="608" spans="9:10" ht="18.75">
      <c r="I608" s="58"/>
      <c r="J608" s="59"/>
    </row>
    <row r="609" spans="9:10" ht="18.75">
      <c r="I609" s="58"/>
      <c r="J609" s="59"/>
    </row>
    <row r="610" spans="9:10" ht="18.75">
      <c r="I610" s="58"/>
      <c r="J610" s="59"/>
    </row>
    <row r="611" spans="9:10" ht="18.75">
      <c r="I611" s="58"/>
      <c r="J611" s="59"/>
    </row>
    <row r="612" spans="9:10" ht="18.75">
      <c r="I612" s="58"/>
      <c r="J612" s="59"/>
    </row>
    <row r="613" spans="9:10" ht="18.75">
      <c r="I613" s="58"/>
      <c r="J613" s="59"/>
    </row>
    <row r="614" spans="9:10" ht="18.75">
      <c r="I614" s="58"/>
      <c r="J614" s="59"/>
    </row>
    <row r="615" spans="9:10" ht="18.75">
      <c r="I615" s="58"/>
      <c r="J615" s="59"/>
    </row>
    <row r="616" spans="9:10" ht="18.75">
      <c r="I616" s="58"/>
      <c r="J616" s="59"/>
    </row>
    <row r="617" spans="9:10" ht="18.75">
      <c r="I617" s="58"/>
      <c r="J617" s="59"/>
    </row>
    <row r="618" spans="9:10" ht="18.75">
      <c r="I618" s="58"/>
      <c r="J618" s="59"/>
    </row>
    <row r="619" spans="9:10" ht="18.75">
      <c r="I619" s="58"/>
      <c r="J619" s="59"/>
    </row>
    <row r="620" spans="9:10" ht="18.75">
      <c r="I620" s="58"/>
      <c r="J620" s="59"/>
    </row>
    <row r="621" spans="9:10" ht="18.75">
      <c r="I621" s="58"/>
      <c r="J621" s="59"/>
    </row>
    <row r="622" spans="9:10" ht="18.75">
      <c r="I622" s="58"/>
      <c r="J622" s="59"/>
    </row>
    <row r="623" spans="9:10" ht="18.75">
      <c r="I623" s="58"/>
      <c r="J623" s="59"/>
    </row>
    <row r="624" spans="9:10" ht="18.75">
      <c r="I624" s="58"/>
      <c r="J624" s="59"/>
    </row>
    <row r="625" spans="9:10" ht="18.75">
      <c r="I625" s="58"/>
      <c r="J625" s="59"/>
    </row>
    <row r="626" spans="9:10" ht="18.75">
      <c r="I626" s="58"/>
      <c r="J626" s="59"/>
    </row>
    <row r="627" spans="9:10" ht="18.75">
      <c r="I627" s="58"/>
      <c r="J627" s="59"/>
    </row>
    <row r="628" spans="9:10" ht="18.75">
      <c r="I628" s="58"/>
      <c r="J628" s="59"/>
    </row>
    <row r="629" spans="9:10" ht="18.75">
      <c r="I629" s="58"/>
      <c r="J629" s="59"/>
    </row>
    <row r="630" spans="9:10" ht="18.75">
      <c r="I630" s="58"/>
      <c r="J630" s="59"/>
    </row>
    <row r="631" spans="9:10" ht="18.75">
      <c r="I631" s="58"/>
      <c r="J631" s="59"/>
    </row>
    <row r="632" spans="9:10" ht="18.75">
      <c r="I632" s="58"/>
      <c r="J632" s="59"/>
    </row>
    <row r="633" spans="9:10" ht="18.75">
      <c r="I633" s="58"/>
      <c r="J633" s="59"/>
    </row>
    <row r="634" spans="9:10" ht="18.75">
      <c r="I634" s="58"/>
      <c r="J634" s="59"/>
    </row>
    <row r="635" spans="9:10" ht="18.75">
      <c r="I635" s="58"/>
      <c r="J635" s="59"/>
    </row>
    <row r="636" spans="9:10" ht="18.75">
      <c r="I636" s="58"/>
      <c r="J636" s="59"/>
    </row>
    <row r="637" spans="9:10" ht="18.75">
      <c r="I637" s="58"/>
      <c r="J637" s="59"/>
    </row>
    <row r="638" spans="9:10" ht="18.75">
      <c r="I638" s="58"/>
      <c r="J638" s="59"/>
    </row>
    <row r="639" spans="9:10" ht="18.75">
      <c r="I639" s="58"/>
      <c r="J639" s="59"/>
    </row>
    <row r="640" spans="9:10" ht="18.75">
      <c r="I640" s="58"/>
      <c r="J640" s="59"/>
    </row>
    <row r="641" spans="9:10" ht="18.75">
      <c r="I641" s="58"/>
      <c r="J641" s="59"/>
    </row>
    <row r="642" spans="9:10" ht="18.75">
      <c r="I642" s="58"/>
      <c r="J642" s="59"/>
    </row>
    <row r="643" spans="9:10" ht="18.75">
      <c r="I643" s="58"/>
      <c r="J643" s="59"/>
    </row>
    <row r="644" spans="9:10" ht="18.75">
      <c r="I644" s="58"/>
      <c r="J644" s="59"/>
    </row>
    <row r="645" spans="9:10" ht="18.75">
      <c r="I645" s="58"/>
      <c r="J645" s="59"/>
    </row>
    <row r="646" spans="9:10" ht="18.75">
      <c r="I646" s="58"/>
      <c r="J646" s="59"/>
    </row>
    <row r="647" spans="9:10" ht="18.75">
      <c r="I647" s="58"/>
      <c r="J647" s="59"/>
    </row>
    <row r="648" spans="9:10" ht="18.75">
      <c r="I648" s="58"/>
      <c r="J648" s="59"/>
    </row>
    <row r="649" spans="9:10" ht="18.75">
      <c r="I649" s="58"/>
      <c r="J649" s="59"/>
    </row>
    <row r="650" spans="9:10" ht="18.75">
      <c r="I650" s="58"/>
      <c r="J650" s="59"/>
    </row>
    <row r="651" spans="9:10" ht="18.75">
      <c r="I651" s="58"/>
      <c r="J651" s="59"/>
    </row>
    <row r="652" spans="9:10" ht="18.75">
      <c r="I652" s="58"/>
      <c r="J652" s="59"/>
    </row>
    <row r="653" spans="9:10" ht="18.75">
      <c r="I653" s="58"/>
      <c r="J653" s="59"/>
    </row>
    <row r="654" spans="9:10" ht="18.75">
      <c r="I654" s="58"/>
      <c r="J654" s="59"/>
    </row>
    <row r="655" spans="9:10" ht="18.75">
      <c r="I655" s="58"/>
      <c r="J655" s="59"/>
    </row>
    <row r="656" spans="9:10" ht="18.75">
      <c r="I656" s="58"/>
      <c r="J656" s="59"/>
    </row>
    <row r="657" spans="9:10" ht="18.75">
      <c r="I657" s="58"/>
      <c r="J657" s="59"/>
    </row>
    <row r="658" spans="9:10" ht="18.75">
      <c r="I658" s="58"/>
      <c r="J658" s="59"/>
    </row>
    <row r="659" spans="9:10" ht="18.75">
      <c r="I659" s="58"/>
      <c r="J659" s="59"/>
    </row>
    <row r="660" spans="9:10" ht="18.75">
      <c r="I660" s="58"/>
      <c r="J660" s="59"/>
    </row>
    <row r="661" spans="9:10" ht="18.75">
      <c r="I661" s="58"/>
      <c r="J661" s="59"/>
    </row>
    <row r="662" spans="9:10" ht="18.75">
      <c r="I662" s="58"/>
      <c r="J662" s="59"/>
    </row>
    <row r="663" spans="9:10" ht="18.75">
      <c r="I663" s="58"/>
      <c r="J663" s="59"/>
    </row>
    <row r="664" spans="9:10" ht="18.75">
      <c r="I664" s="58"/>
      <c r="J664" s="59"/>
    </row>
    <row r="665" spans="9:10" ht="18.75">
      <c r="I665" s="58"/>
      <c r="J665" s="59"/>
    </row>
    <row r="666" spans="9:10" ht="18.75">
      <c r="I666" s="58"/>
      <c r="J666" s="59"/>
    </row>
    <row r="667" spans="9:10" ht="18.75">
      <c r="I667" s="58"/>
      <c r="J667" s="59"/>
    </row>
    <row r="668" spans="9:10" ht="18.75">
      <c r="I668" s="58"/>
      <c r="J668" s="59"/>
    </row>
    <row r="669" spans="9:10" ht="18.75">
      <c r="I669" s="58"/>
      <c r="J669" s="59"/>
    </row>
    <row r="670" spans="9:10" ht="18.75">
      <c r="I670" s="58"/>
      <c r="J670" s="59"/>
    </row>
    <row r="671" spans="9:10" ht="18.75">
      <c r="I671" s="58"/>
      <c r="J671" s="59"/>
    </row>
    <row r="672" spans="9:10" ht="18.75">
      <c r="I672" s="58"/>
      <c r="J672" s="59"/>
    </row>
    <row r="673" spans="9:10" ht="18.75">
      <c r="I673" s="58"/>
      <c r="J673" s="59"/>
    </row>
    <row r="674" spans="9:10" ht="18.75">
      <c r="I674" s="58"/>
      <c r="J674" s="59"/>
    </row>
    <row r="675" spans="9:10" ht="18.75">
      <c r="I675" s="58"/>
      <c r="J675" s="59"/>
    </row>
    <row r="676" spans="9:10" ht="18.75">
      <c r="I676" s="58"/>
      <c r="J676" s="59"/>
    </row>
    <row r="677" spans="9:10" ht="18.75">
      <c r="I677" s="58"/>
      <c r="J677" s="59"/>
    </row>
    <row r="678" spans="9:10" ht="18.75">
      <c r="I678" s="58"/>
      <c r="J678" s="59"/>
    </row>
    <row r="679" spans="9:10" ht="18.75">
      <c r="I679" s="58"/>
      <c r="J679" s="59"/>
    </row>
    <row r="680" spans="9:10" ht="18.75">
      <c r="I680" s="58"/>
      <c r="J680" s="59"/>
    </row>
    <row r="681" spans="9:10" ht="18.75">
      <c r="I681" s="58"/>
      <c r="J681" s="59"/>
    </row>
    <row r="682" spans="9:10" ht="18.75">
      <c r="I682" s="58"/>
      <c r="J682" s="59"/>
    </row>
    <row r="683" spans="9:10" ht="18.75">
      <c r="I683" s="58"/>
      <c r="J683" s="59"/>
    </row>
    <row r="684" spans="9:10" ht="18.75">
      <c r="I684" s="58"/>
      <c r="J684" s="59"/>
    </row>
    <row r="685" spans="9:10" ht="18.75">
      <c r="I685" s="58"/>
      <c r="J685" s="59"/>
    </row>
    <row r="686" spans="9:10" ht="18.75">
      <c r="I686" s="58"/>
      <c r="J686" s="59"/>
    </row>
    <row r="687" spans="9:10" ht="18.75">
      <c r="I687" s="58"/>
      <c r="J687" s="59"/>
    </row>
    <row r="688" spans="9:10" ht="18.75">
      <c r="I688" s="58"/>
      <c r="J688" s="59"/>
    </row>
    <row r="689" spans="9:10" ht="18.75">
      <c r="I689" s="58"/>
      <c r="J689" s="59"/>
    </row>
    <row r="690" spans="9:10" ht="18.75">
      <c r="I690" s="58"/>
      <c r="J690" s="59"/>
    </row>
    <row r="691" spans="9:10" ht="18.75">
      <c r="I691" s="58"/>
      <c r="J691" s="59"/>
    </row>
    <row r="692" spans="9:10" ht="18.75">
      <c r="I692" s="58"/>
      <c r="J692" s="59"/>
    </row>
    <row r="693" spans="9:10" ht="18.75">
      <c r="I693" s="58"/>
      <c r="J693" s="59"/>
    </row>
    <row r="694" spans="9:10" ht="18.75">
      <c r="I694" s="58"/>
      <c r="J694" s="59"/>
    </row>
    <row r="695" spans="9:10" ht="18.75">
      <c r="I695" s="58"/>
      <c r="J695" s="59"/>
    </row>
    <row r="696" spans="9:10" ht="18.75">
      <c r="I696" s="58"/>
      <c r="J696" s="59"/>
    </row>
    <row r="697" spans="9:10" ht="18.75">
      <c r="I697" s="58"/>
      <c r="J697" s="59"/>
    </row>
    <row r="698" spans="9:10" ht="18.75">
      <c r="I698" s="58"/>
      <c r="J698" s="59"/>
    </row>
    <row r="699" spans="9:10" ht="18.75">
      <c r="I699" s="58"/>
      <c r="J699" s="59"/>
    </row>
    <row r="700" spans="9:10" ht="18.75">
      <c r="I700" s="58"/>
      <c r="J700" s="59"/>
    </row>
    <row r="701" spans="9:10" ht="18.75">
      <c r="I701" s="58"/>
      <c r="J701" s="59"/>
    </row>
    <row r="702" spans="9:10" ht="18.75">
      <c r="I702" s="58"/>
      <c r="J702" s="59"/>
    </row>
    <row r="703" spans="9:10" ht="18.75">
      <c r="I703" s="58"/>
      <c r="J703" s="59"/>
    </row>
    <row r="704" spans="9:10" ht="18.75">
      <c r="I704" s="58"/>
      <c r="J704" s="59"/>
    </row>
    <row r="705" spans="9:10" ht="18.75">
      <c r="I705" s="58"/>
      <c r="J705" s="59"/>
    </row>
    <row r="706" spans="9:10" ht="18.75">
      <c r="I706" s="58"/>
      <c r="J706" s="59"/>
    </row>
    <row r="707" spans="9:10" ht="18.75">
      <c r="I707" s="58"/>
      <c r="J707" s="59"/>
    </row>
    <row r="708" spans="9:10" ht="18.75">
      <c r="I708" s="58"/>
      <c r="J708" s="59"/>
    </row>
    <row r="709" spans="9:10" ht="18.75">
      <c r="I709" s="58"/>
      <c r="J709" s="59"/>
    </row>
    <row r="710" spans="9:10" ht="18.75">
      <c r="I710" s="58"/>
      <c r="J710" s="59"/>
    </row>
    <row r="711" spans="9:10" ht="18.75">
      <c r="I711" s="58"/>
      <c r="J711" s="59"/>
    </row>
    <row r="712" spans="9:10" ht="18.75">
      <c r="I712" s="58"/>
      <c r="J712" s="59"/>
    </row>
    <row r="713" spans="9:10" ht="18.75">
      <c r="I713" s="58"/>
      <c r="J713" s="59"/>
    </row>
    <row r="714" spans="9:10" ht="18.75">
      <c r="I714" s="58"/>
      <c r="J714" s="59"/>
    </row>
    <row r="715" spans="9:10" ht="18.75">
      <c r="I715" s="58"/>
      <c r="J715" s="59"/>
    </row>
    <row r="716" spans="9:10" ht="18.75">
      <c r="I716" s="58"/>
      <c r="J716" s="59"/>
    </row>
    <row r="717" spans="9:10" ht="18.75">
      <c r="I717" s="58"/>
      <c r="J717" s="59"/>
    </row>
    <row r="718" spans="9:10" ht="18.75">
      <c r="I718" s="58"/>
      <c r="J718" s="59"/>
    </row>
    <row r="719" spans="9:10" ht="18.75">
      <c r="I719" s="58"/>
      <c r="J719" s="59"/>
    </row>
    <row r="720" spans="9:10" ht="18.75">
      <c r="I720" s="58"/>
      <c r="J720" s="59"/>
    </row>
    <row r="721" spans="9:10" ht="18.75">
      <c r="I721" s="58"/>
      <c r="J721" s="59"/>
    </row>
    <row r="722" spans="9:10" ht="18.75">
      <c r="I722" s="58"/>
      <c r="J722" s="59"/>
    </row>
    <row r="723" spans="9:10" ht="18.75">
      <c r="I723" s="58"/>
      <c r="J723" s="59"/>
    </row>
    <row r="724" spans="9:10" ht="18.75">
      <c r="I724" s="58"/>
      <c r="J724" s="59"/>
    </row>
    <row r="725" spans="9:10" ht="18.75">
      <c r="I725" s="58"/>
      <c r="J725" s="59"/>
    </row>
    <row r="726" spans="9:10" ht="18.75">
      <c r="I726" s="58"/>
      <c r="J726" s="59"/>
    </row>
    <row r="727" spans="9:10" ht="18.75">
      <c r="I727" s="58"/>
      <c r="J727" s="59"/>
    </row>
    <row r="728" spans="9:10" ht="18.75">
      <c r="I728" s="58"/>
      <c r="J728" s="59"/>
    </row>
    <row r="729" spans="9:10" ht="18.75">
      <c r="I729" s="58"/>
      <c r="J729" s="59"/>
    </row>
    <row r="730" spans="9:10" ht="18.75">
      <c r="I730" s="58"/>
      <c r="J730" s="59"/>
    </row>
    <row r="731" spans="9:10" ht="18.75">
      <c r="I731" s="58"/>
      <c r="J731" s="59"/>
    </row>
    <row r="732" spans="9:10" ht="18.75">
      <c r="I732" s="58"/>
      <c r="J732" s="59"/>
    </row>
    <row r="733" spans="9:10" ht="18.75">
      <c r="I733" s="58"/>
      <c r="J733" s="59"/>
    </row>
    <row r="734" spans="9:10" ht="18.75">
      <c r="I734" s="58"/>
      <c r="J734" s="59"/>
    </row>
    <row r="735" spans="9:10" ht="18.75">
      <c r="I735" s="58"/>
      <c r="J735" s="59"/>
    </row>
    <row r="736" spans="9:10" ht="18.75">
      <c r="I736" s="58"/>
      <c r="J736" s="59"/>
    </row>
    <row r="737" spans="9:10" ht="18.75">
      <c r="I737" s="58"/>
      <c r="J737" s="59"/>
    </row>
    <row r="738" spans="9:10" ht="18.75">
      <c r="I738" s="58"/>
      <c r="J738" s="59"/>
    </row>
    <row r="739" spans="9:10" ht="18.75">
      <c r="I739" s="58"/>
      <c r="J739" s="59"/>
    </row>
    <row r="740" spans="9:10" ht="18.75">
      <c r="I740" s="58"/>
      <c r="J740" s="59"/>
    </row>
    <row r="741" spans="9:10" ht="18.75">
      <c r="I741" s="58"/>
      <c r="J741" s="59"/>
    </row>
    <row r="742" spans="9:10" ht="18.75">
      <c r="I742" s="58"/>
      <c r="J742" s="59"/>
    </row>
    <row r="743" spans="9:10" ht="18.75">
      <c r="I743" s="58"/>
      <c r="J743" s="59"/>
    </row>
    <row r="744" spans="9:10" ht="18.75">
      <c r="I744" s="58"/>
      <c r="J744" s="59"/>
    </row>
    <row r="745" spans="9:10" ht="18.75">
      <c r="I745" s="58"/>
      <c r="J745" s="59"/>
    </row>
    <row r="746" spans="9:10" ht="18.75">
      <c r="I746" s="58"/>
      <c r="J746" s="59"/>
    </row>
    <row r="747" spans="9:10" ht="18.75">
      <c r="I747" s="58"/>
      <c r="J747" s="59"/>
    </row>
    <row r="748" spans="9:10" ht="18.75">
      <c r="I748" s="58"/>
      <c r="J748" s="59"/>
    </row>
    <row r="749" spans="9:10" ht="18.75">
      <c r="I749" s="58"/>
      <c r="J749" s="59"/>
    </row>
    <row r="750" spans="9:10" ht="18.75">
      <c r="I750" s="58"/>
      <c r="J750" s="59"/>
    </row>
    <row r="751" spans="9:10" ht="18.75">
      <c r="I751" s="58"/>
      <c r="J751" s="59"/>
    </row>
    <row r="752" spans="9:10" ht="18.75">
      <c r="I752" s="58"/>
      <c r="J752" s="59"/>
    </row>
    <row r="753" spans="9:10" ht="18.75">
      <c r="I753" s="58"/>
      <c r="J753" s="59"/>
    </row>
    <row r="754" spans="9:10" ht="18.75">
      <c r="I754" s="58"/>
      <c r="J754" s="59"/>
    </row>
    <row r="755" spans="9:10" ht="18.75">
      <c r="I755" s="58"/>
      <c r="J755" s="59"/>
    </row>
    <row r="756" spans="9:10" ht="18.75">
      <c r="I756" s="58"/>
      <c r="J756" s="59"/>
    </row>
    <row r="757" spans="9:10" ht="18.75">
      <c r="I757" s="58"/>
      <c r="J757" s="59"/>
    </row>
    <row r="758" spans="9:10" ht="18.75">
      <c r="I758" s="58"/>
      <c r="J758" s="59"/>
    </row>
    <row r="759" spans="9:10" ht="18.75">
      <c r="I759" s="58"/>
      <c r="J759" s="59"/>
    </row>
    <row r="760" spans="9:10" ht="18.75">
      <c r="I760" s="58"/>
      <c r="J760" s="59"/>
    </row>
    <row r="761" spans="9:10" ht="18.75">
      <c r="I761" s="58"/>
      <c r="J761" s="59"/>
    </row>
    <row r="762" spans="9:10" ht="18.75">
      <c r="I762" s="58"/>
      <c r="J762" s="59"/>
    </row>
    <row r="763" spans="9:10" ht="18.75">
      <c r="I763" s="58"/>
      <c r="J763" s="59"/>
    </row>
    <row r="764" spans="9:10" ht="18.75">
      <c r="I764" s="58"/>
      <c r="J764" s="59"/>
    </row>
    <row r="765" spans="9:10" ht="18.75">
      <c r="I765" s="58"/>
      <c r="J765" s="59"/>
    </row>
    <row r="766" spans="9:10" ht="18.75">
      <c r="I766" s="58"/>
      <c r="J766" s="59"/>
    </row>
    <row r="767" spans="9:10" ht="18.75">
      <c r="I767" s="58"/>
      <c r="J767" s="59"/>
    </row>
    <row r="768" spans="9:10" ht="18.75">
      <c r="I768" s="58"/>
      <c r="J768" s="59"/>
    </row>
    <row r="769" spans="9:10" ht="18.75">
      <c r="I769" s="58"/>
      <c r="J769" s="59"/>
    </row>
    <row r="770" spans="9:10" ht="18.75">
      <c r="I770" s="58"/>
      <c r="J770" s="59"/>
    </row>
    <row r="771" spans="9:10" ht="18.75">
      <c r="I771" s="58"/>
      <c r="J771" s="59"/>
    </row>
    <row r="772" spans="9:10" ht="18.75">
      <c r="I772" s="58"/>
      <c r="J772" s="59"/>
    </row>
    <row r="773" spans="9:10" ht="18.75">
      <c r="I773" s="58"/>
      <c r="J773" s="59"/>
    </row>
    <row r="774" spans="9:10" ht="18.75">
      <c r="I774" s="58"/>
      <c r="J774" s="59"/>
    </row>
    <row r="775" spans="9:10" ht="18.75">
      <c r="I775" s="58"/>
      <c r="J775" s="59"/>
    </row>
    <row r="776" spans="9:10" ht="18.75">
      <c r="I776" s="58"/>
      <c r="J776" s="59"/>
    </row>
    <row r="777" spans="9:10" ht="18.75">
      <c r="I777" s="58"/>
      <c r="J777" s="59"/>
    </row>
    <row r="778" spans="9:10" ht="18.75">
      <c r="I778" s="58"/>
      <c r="J778" s="59"/>
    </row>
    <row r="779" spans="9:10" ht="18.75">
      <c r="I779" s="58"/>
      <c r="J779" s="59"/>
    </row>
    <row r="780" spans="9:10" ht="18.75">
      <c r="I780" s="58"/>
      <c r="J780" s="59"/>
    </row>
    <row r="781" spans="9:10" ht="18.75">
      <c r="I781" s="58"/>
      <c r="J781" s="59"/>
    </row>
    <row r="782" spans="9:10" ht="18.75">
      <c r="I782" s="58"/>
      <c r="J782" s="59"/>
    </row>
    <row r="783" spans="9:10" ht="18.75">
      <c r="I783" s="58"/>
      <c r="J783" s="59"/>
    </row>
    <row r="784" spans="9:10" ht="18.75">
      <c r="I784" s="58"/>
      <c r="J784" s="59"/>
    </row>
    <row r="785" spans="9:10" ht="18.75">
      <c r="I785" s="58"/>
      <c r="J785" s="59"/>
    </row>
    <row r="786" spans="9:10" ht="18.75">
      <c r="I786" s="58"/>
      <c r="J786" s="59"/>
    </row>
    <row r="787" spans="9:10" ht="18.75">
      <c r="I787" s="58"/>
      <c r="J787" s="59"/>
    </row>
    <row r="788" spans="9:10" ht="18.75">
      <c r="I788" s="58"/>
      <c r="J788" s="59"/>
    </row>
    <row r="789" spans="9:10" ht="18.75">
      <c r="I789" s="58"/>
      <c r="J789" s="59"/>
    </row>
    <row r="790" spans="9:10" ht="18.75">
      <c r="I790" s="58"/>
      <c r="J790" s="59"/>
    </row>
    <row r="791" spans="9:10" ht="18.75">
      <c r="I791" s="58"/>
      <c r="J791" s="59"/>
    </row>
    <row r="792" spans="9:10" ht="18.75">
      <c r="I792" s="58"/>
      <c r="J792" s="59"/>
    </row>
    <row r="793" spans="9:10" ht="18.75">
      <c r="I793" s="58"/>
      <c r="J793" s="59"/>
    </row>
    <row r="794" spans="9:10" ht="18.75">
      <c r="I794" s="58"/>
      <c r="J794" s="59"/>
    </row>
    <row r="795" spans="9:10" ht="18.75">
      <c r="I795" s="58"/>
      <c r="J795" s="59"/>
    </row>
    <row r="796" spans="9:10" ht="18.75">
      <c r="I796" s="58"/>
      <c r="J796" s="59"/>
    </row>
    <row r="797" spans="9:10" ht="18.75">
      <c r="I797" s="58"/>
      <c r="J797" s="59"/>
    </row>
    <row r="798" spans="9:10" ht="18.75">
      <c r="I798" s="58"/>
      <c r="J798" s="59"/>
    </row>
    <row r="799" spans="9:10" ht="18.75">
      <c r="I799" s="58"/>
      <c r="J799" s="59"/>
    </row>
    <row r="800" spans="9:10" ht="18.75">
      <c r="I800" s="58"/>
      <c r="J800" s="59"/>
    </row>
    <row r="801" spans="9:10" ht="18.75">
      <c r="I801" s="58"/>
      <c r="J801" s="59"/>
    </row>
    <row r="802" spans="9:10" ht="18.75">
      <c r="I802" s="58"/>
      <c r="J802" s="59"/>
    </row>
    <row r="803" spans="9:10" ht="18.75">
      <c r="I803" s="58"/>
      <c r="J803" s="59"/>
    </row>
    <row r="804" spans="9:10" ht="18.75">
      <c r="I804" s="58"/>
      <c r="J804" s="59"/>
    </row>
    <row r="805" spans="9:10" ht="18.75">
      <c r="I805" s="58"/>
      <c r="J805" s="59"/>
    </row>
    <row r="806" spans="9:10" ht="18.75">
      <c r="I806" s="58"/>
      <c r="J806" s="59"/>
    </row>
    <row r="807" spans="9:10" ht="18.75">
      <c r="I807" s="58"/>
      <c r="J807" s="59"/>
    </row>
    <row r="808" spans="9:10" ht="18.75">
      <c r="I808" s="58"/>
      <c r="J808" s="59"/>
    </row>
    <row r="809" spans="9:10" ht="18.75">
      <c r="I809" s="58"/>
      <c r="J809" s="59"/>
    </row>
    <row r="810" spans="9:10" ht="18.75">
      <c r="I810" s="58"/>
      <c r="J810" s="59"/>
    </row>
    <row r="811" spans="9:10" ht="18.75">
      <c r="I811" s="58"/>
      <c r="J811" s="59"/>
    </row>
    <row r="812" spans="9:10" ht="18.75">
      <c r="I812" s="58"/>
      <c r="J812" s="59"/>
    </row>
    <row r="813" spans="9:10" ht="18.75">
      <c r="I813" s="58"/>
      <c r="J813" s="59"/>
    </row>
    <row r="814" spans="9:10" ht="18.75">
      <c r="I814" s="58"/>
      <c r="J814" s="59"/>
    </row>
    <row r="815" spans="9:10" ht="18.75">
      <c r="I815" s="58"/>
      <c r="J815" s="59"/>
    </row>
    <row r="816" spans="9:10" ht="18.75">
      <c r="I816" s="58"/>
      <c r="J816" s="59"/>
    </row>
    <row r="817" spans="9:10" ht="18.75">
      <c r="I817" s="58"/>
      <c r="J817" s="59"/>
    </row>
    <row r="818" spans="9:10" ht="18.75">
      <c r="I818" s="58"/>
      <c r="J818" s="59"/>
    </row>
    <row r="819" spans="9:10" ht="18.75">
      <c r="I819" s="58"/>
      <c r="J819" s="59"/>
    </row>
    <row r="820" spans="9:10" ht="18.75">
      <c r="I820" s="58"/>
      <c r="J820" s="59"/>
    </row>
    <row r="821" spans="9:10" ht="18.75">
      <c r="I821" s="58"/>
      <c r="J821" s="59"/>
    </row>
    <row r="822" spans="9:10" ht="18.75">
      <c r="I822" s="58"/>
      <c r="J822" s="59"/>
    </row>
    <row r="823" spans="9:10" ht="18.75">
      <c r="I823" s="58"/>
      <c r="J823" s="59"/>
    </row>
    <row r="824" spans="9:10" ht="18.75">
      <c r="I824" s="58"/>
      <c r="J824" s="59"/>
    </row>
    <row r="825" spans="9:10" ht="18.75">
      <c r="I825" s="58"/>
      <c r="J825" s="59"/>
    </row>
    <row r="826" spans="9:10" ht="18.75">
      <c r="I826" s="58"/>
      <c r="J826" s="59"/>
    </row>
    <row r="827" spans="9:10" ht="18.75">
      <c r="I827" s="58"/>
      <c r="J827" s="59"/>
    </row>
    <row r="828" spans="9:10" ht="18.75">
      <c r="I828" s="58"/>
      <c r="J828" s="59"/>
    </row>
    <row r="829" spans="9:10" ht="18.75">
      <c r="I829" s="58"/>
      <c r="J829" s="59"/>
    </row>
    <row r="830" spans="9:10" ht="18.75">
      <c r="I830" s="58"/>
      <c r="J830" s="59"/>
    </row>
    <row r="831" spans="9:10" ht="18.75">
      <c r="I831" s="58"/>
      <c r="J831" s="59"/>
    </row>
    <row r="832" spans="9:10" ht="18.75">
      <c r="I832" s="58"/>
      <c r="J832" s="59"/>
    </row>
    <row r="833" spans="9:10" ht="18.75">
      <c r="I833" s="58"/>
      <c r="J833" s="59"/>
    </row>
    <row r="834" spans="9:10" ht="18.75">
      <c r="I834" s="58"/>
      <c r="J834" s="59"/>
    </row>
    <row r="835" spans="9:10" ht="18.75">
      <c r="I835" s="58"/>
      <c r="J835" s="59"/>
    </row>
    <row r="836" spans="9:10" ht="18.75">
      <c r="I836" s="58"/>
      <c r="J836" s="59"/>
    </row>
    <row r="837" spans="9:10" ht="18.75">
      <c r="I837" s="58"/>
      <c r="J837" s="59"/>
    </row>
    <row r="838" spans="9:10" ht="18.75">
      <c r="I838" s="58"/>
      <c r="J838" s="59"/>
    </row>
    <row r="839" spans="9:10" ht="18.75">
      <c r="I839" s="58"/>
      <c r="J839" s="59"/>
    </row>
    <row r="840" spans="9:10" ht="18.75">
      <c r="I840" s="58"/>
      <c r="J840" s="59"/>
    </row>
    <row r="841" spans="9:10" ht="18.75">
      <c r="I841" s="58"/>
      <c r="J841" s="59"/>
    </row>
    <row r="842" spans="9:10" ht="18.75">
      <c r="I842" s="58"/>
      <c r="J842" s="59"/>
    </row>
    <row r="843" spans="9:10" ht="18.75">
      <c r="I843" s="58"/>
      <c r="J843" s="59"/>
    </row>
    <row r="844" spans="9:10" ht="18.75">
      <c r="I844" s="58"/>
      <c r="J844" s="59"/>
    </row>
    <row r="845" spans="9:10" ht="18.75">
      <c r="I845" s="58"/>
      <c r="J845" s="59"/>
    </row>
    <row r="846" spans="9:10" ht="18.75">
      <c r="I846" s="58"/>
      <c r="J846" s="59"/>
    </row>
    <row r="847" spans="9:10" ht="18.75">
      <c r="I847" s="58"/>
      <c r="J847" s="59"/>
    </row>
    <row r="848" spans="9:10" ht="18.75">
      <c r="I848" s="58"/>
      <c r="J848" s="59"/>
    </row>
    <row r="849" spans="9:10" ht="18.75">
      <c r="I849" s="58"/>
      <c r="J849" s="59"/>
    </row>
    <row r="850" spans="9:10" ht="18.75">
      <c r="I850" s="58"/>
      <c r="J850" s="59"/>
    </row>
    <row r="851" spans="9:10" ht="18.75">
      <c r="I851" s="58"/>
      <c r="J851" s="59"/>
    </row>
    <row r="852" spans="9:10" ht="18.75">
      <c r="I852" s="58"/>
      <c r="J852" s="59"/>
    </row>
    <row r="853" spans="9:10" ht="18.75">
      <c r="I853" s="58"/>
      <c r="J853" s="59"/>
    </row>
    <row r="854" spans="9:10" ht="18.75">
      <c r="I854" s="58"/>
      <c r="J854" s="59"/>
    </row>
    <row r="855" spans="9:10" ht="18.75">
      <c r="I855" s="58"/>
      <c r="J855" s="59"/>
    </row>
    <row r="856" spans="9:10" ht="18.75">
      <c r="I856" s="58"/>
      <c r="J856" s="59"/>
    </row>
    <row r="857" spans="9:10" ht="18.75">
      <c r="I857" s="58"/>
      <c r="J857" s="59"/>
    </row>
    <row r="858" spans="9:10" ht="18.75">
      <c r="I858" s="58"/>
      <c r="J858" s="59"/>
    </row>
    <row r="859" spans="9:10" ht="18.75">
      <c r="I859" s="58"/>
      <c r="J859" s="59"/>
    </row>
    <row r="860" spans="9:10" ht="18.75">
      <c r="I860" s="58"/>
      <c r="J860" s="59"/>
    </row>
    <row r="861" spans="9:10" ht="18.75">
      <c r="I861" s="58"/>
      <c r="J861" s="59"/>
    </row>
    <row r="862" spans="9:10" ht="18.75">
      <c r="I862" s="58"/>
      <c r="J862" s="59"/>
    </row>
    <row r="863" spans="9:10" ht="18.75">
      <c r="I863" s="58"/>
      <c r="J863" s="59"/>
    </row>
    <row r="864" spans="9:10" ht="18.75">
      <c r="I864" s="58"/>
      <c r="J864" s="59"/>
    </row>
    <row r="865" spans="9:10" ht="18.75">
      <c r="I865" s="58"/>
      <c r="J865" s="59"/>
    </row>
    <row r="866" spans="9:10" ht="18.75">
      <c r="I866" s="58"/>
      <c r="J866" s="59"/>
    </row>
    <row r="867" spans="9:10" ht="18.75">
      <c r="I867" s="58"/>
      <c r="J867" s="59"/>
    </row>
    <row r="868" spans="9:10" ht="18.75">
      <c r="I868" s="58"/>
      <c r="J868" s="59"/>
    </row>
    <row r="869" spans="9:10" ht="18.75">
      <c r="I869" s="58"/>
      <c r="J869" s="59"/>
    </row>
    <row r="870" spans="9:10" ht="18.75">
      <c r="I870" s="58"/>
      <c r="J870" s="59"/>
    </row>
    <row r="871" spans="9:10" ht="18.75">
      <c r="I871" s="58"/>
      <c r="J871" s="59"/>
    </row>
    <row r="872" spans="9:10" ht="18.75">
      <c r="I872" s="58"/>
      <c r="J872" s="59"/>
    </row>
    <row r="873" spans="9:10" ht="18.75">
      <c r="I873" s="58"/>
      <c r="J873" s="59"/>
    </row>
    <row r="874" spans="9:10" ht="18.75">
      <c r="I874" s="58"/>
      <c r="J874" s="59"/>
    </row>
    <row r="875" spans="9:10" ht="18.75">
      <c r="I875" s="58"/>
      <c r="J875" s="59"/>
    </row>
    <row r="876" spans="9:10" ht="18.75">
      <c r="I876" s="58"/>
      <c r="J876" s="59"/>
    </row>
    <row r="877" spans="9:10" ht="18.75">
      <c r="I877" s="58"/>
      <c r="J877" s="59"/>
    </row>
    <row r="878" spans="9:10" ht="18.75">
      <c r="I878" s="58"/>
      <c r="J878" s="59"/>
    </row>
    <row r="879" spans="9:10" ht="18.75">
      <c r="I879" s="58"/>
      <c r="J879" s="59"/>
    </row>
    <row r="880" spans="9:10" ht="18.75">
      <c r="I880" s="58"/>
      <c r="J880" s="59"/>
    </row>
    <row r="881" spans="9:10" ht="18.75">
      <c r="I881" s="58"/>
      <c r="J881" s="59"/>
    </row>
    <row r="882" spans="9:10" ht="18.75">
      <c r="I882" s="58"/>
      <c r="J882" s="59"/>
    </row>
    <row r="883" spans="9:10" ht="18.75">
      <c r="I883" s="58"/>
      <c r="J883" s="59"/>
    </row>
    <row r="884" spans="9:10" ht="18.75">
      <c r="I884" s="58"/>
      <c r="J884" s="59"/>
    </row>
    <row r="885" spans="9:10" ht="18.75">
      <c r="I885" s="58"/>
      <c r="J885" s="59"/>
    </row>
    <row r="886" spans="9:10" ht="18.75">
      <c r="I886" s="58"/>
      <c r="J886" s="59"/>
    </row>
    <row r="887" spans="9:10" ht="18.75">
      <c r="I887" s="58"/>
      <c r="J887" s="59"/>
    </row>
    <row r="888" spans="9:10" ht="18.75">
      <c r="I888" s="58"/>
      <c r="J888" s="59"/>
    </row>
    <row r="889" spans="9:10" ht="18.75">
      <c r="I889" s="58"/>
      <c r="J889" s="59"/>
    </row>
    <row r="890" spans="9:10" ht="18.75">
      <c r="I890" s="58"/>
      <c r="J890" s="59"/>
    </row>
    <row r="891" spans="9:10" ht="18.75">
      <c r="I891" s="58"/>
      <c r="J891" s="59"/>
    </row>
    <row r="892" spans="9:10" ht="18.75">
      <c r="I892" s="58"/>
      <c r="J892" s="59"/>
    </row>
    <row r="893" spans="9:10" ht="18.75">
      <c r="I893" s="58"/>
      <c r="J893" s="59"/>
    </row>
    <row r="894" spans="9:10" ht="18.75">
      <c r="I894" s="58"/>
      <c r="J894" s="59"/>
    </row>
    <row r="895" spans="9:10" ht="18.75">
      <c r="I895" s="58"/>
      <c r="J895" s="59"/>
    </row>
    <row r="896" spans="9:10" ht="18.75">
      <c r="I896" s="58"/>
      <c r="J896" s="59"/>
    </row>
    <row r="897" spans="9:10" ht="18.75">
      <c r="I897" s="58"/>
      <c r="J897" s="59"/>
    </row>
    <row r="898" spans="9:10" ht="18.75">
      <c r="I898" s="58"/>
      <c r="J898" s="59"/>
    </row>
    <row r="899" spans="9:10" ht="18.75">
      <c r="I899" s="58"/>
      <c r="J899" s="59"/>
    </row>
    <row r="900" spans="9:10" ht="18.75">
      <c r="I900" s="58"/>
      <c r="J900" s="59"/>
    </row>
    <row r="901" spans="9:10" ht="18.75">
      <c r="I901" s="58"/>
      <c r="J901" s="59"/>
    </row>
    <row r="902" spans="9:10" ht="18.75">
      <c r="I902" s="58"/>
      <c r="J902" s="59"/>
    </row>
    <row r="903" spans="9:10" ht="18.75">
      <c r="I903" s="58"/>
      <c r="J903" s="59"/>
    </row>
    <row r="904" spans="9:10" ht="18.75">
      <c r="I904" s="58"/>
      <c r="J904" s="59"/>
    </row>
    <row r="905" spans="9:10" ht="18.75">
      <c r="I905" s="58"/>
      <c r="J905" s="59"/>
    </row>
    <row r="906" spans="9:10" ht="18.75">
      <c r="I906" s="58"/>
      <c r="J906" s="59"/>
    </row>
    <row r="907" spans="9:10" ht="18.75">
      <c r="I907" s="58"/>
      <c r="J907" s="59"/>
    </row>
    <row r="908" spans="9:10" ht="18.75">
      <c r="I908" s="58"/>
      <c r="J908" s="59"/>
    </row>
    <row r="909" spans="9:10" ht="18.75">
      <c r="I909" s="58"/>
      <c r="J909" s="59"/>
    </row>
    <row r="910" spans="9:10" ht="18.75">
      <c r="I910" s="58"/>
      <c r="J910" s="59"/>
    </row>
    <row r="911" spans="9:10" ht="18.75">
      <c r="I911" s="58"/>
      <c r="J911" s="59"/>
    </row>
    <row r="912" spans="9:10" ht="18.75">
      <c r="I912" s="58"/>
      <c r="J912" s="59"/>
    </row>
    <row r="913" spans="9:10" ht="18.75">
      <c r="I913" s="58"/>
      <c r="J913" s="59"/>
    </row>
    <row r="914" spans="9:10" ht="18.75">
      <c r="I914" s="58"/>
      <c r="J914" s="59"/>
    </row>
    <row r="915" spans="9:10" ht="18.75">
      <c r="I915" s="58"/>
      <c r="J915" s="59"/>
    </row>
    <row r="916" spans="9:10" ht="18.75">
      <c r="I916" s="58"/>
      <c r="J916" s="59"/>
    </row>
    <row r="917" spans="9:10" ht="18.75">
      <c r="I917" s="58"/>
      <c r="J917" s="59"/>
    </row>
    <row r="918" spans="9:10" ht="18.75">
      <c r="I918" s="58"/>
      <c r="J918" s="59"/>
    </row>
    <row r="919" spans="9:10" ht="18.75">
      <c r="I919" s="58"/>
      <c r="J919" s="59"/>
    </row>
    <row r="920" spans="9:10" ht="18.75">
      <c r="I920" s="58"/>
      <c r="J920" s="59"/>
    </row>
    <row r="921" spans="9:10" ht="18.75">
      <c r="I921" s="58"/>
      <c r="J921" s="59"/>
    </row>
    <row r="922" spans="9:10" ht="18.75">
      <c r="I922" s="58"/>
      <c r="J922" s="59"/>
    </row>
    <row r="923" spans="9:10" ht="18.75">
      <c r="I923" s="58"/>
      <c r="J923" s="59"/>
    </row>
    <row r="924" spans="9:10" ht="18.75">
      <c r="I924" s="58"/>
      <c r="J924" s="59"/>
    </row>
    <row r="925" spans="9:10" ht="18.75">
      <c r="I925" s="58"/>
      <c r="J925" s="59"/>
    </row>
    <row r="926" spans="9:10" ht="18.75">
      <c r="I926" s="58"/>
      <c r="J926" s="59"/>
    </row>
    <row r="927" spans="9:10" ht="18.75">
      <c r="I927" s="58"/>
      <c r="J927" s="59"/>
    </row>
    <row r="928" spans="9:10" ht="18.75">
      <c r="I928" s="58"/>
      <c r="J928" s="59"/>
    </row>
    <row r="929" spans="9:10" ht="18.75">
      <c r="I929" s="58"/>
      <c r="J929" s="59"/>
    </row>
    <row r="930" spans="9:10" ht="18.75">
      <c r="I930" s="58"/>
      <c r="J930" s="59"/>
    </row>
    <row r="931" spans="9:10" ht="18.75">
      <c r="I931" s="58"/>
      <c r="J931" s="59"/>
    </row>
    <row r="932" spans="9:10" ht="18.75">
      <c r="I932" s="58"/>
      <c r="J932" s="59"/>
    </row>
    <row r="933" spans="9:10" ht="18.75">
      <c r="I933" s="58"/>
      <c r="J933" s="59"/>
    </row>
    <row r="934" spans="9:10" ht="18.75">
      <c r="I934" s="58"/>
      <c r="J934" s="59"/>
    </row>
    <row r="935" spans="9:10" ht="18.75">
      <c r="I935" s="58"/>
      <c r="J935" s="59"/>
    </row>
    <row r="936" spans="9:10" ht="18.75">
      <c r="I936" s="58"/>
      <c r="J936" s="59"/>
    </row>
    <row r="937" spans="9:10" ht="18.75">
      <c r="I937" s="58"/>
      <c r="J937" s="59"/>
    </row>
    <row r="938" spans="9:10" ht="18.75">
      <c r="I938" s="58"/>
      <c r="J938" s="59"/>
    </row>
    <row r="939" spans="9:10" ht="18.75">
      <c r="I939" s="58"/>
      <c r="J939" s="59"/>
    </row>
    <row r="940" spans="9:10" ht="18.75">
      <c r="I940" s="58"/>
      <c r="J940" s="59"/>
    </row>
    <row r="941" spans="9:10" ht="18.75">
      <c r="I941" s="58"/>
      <c r="J941" s="59"/>
    </row>
    <row r="942" spans="9:10" ht="18.75">
      <c r="I942" s="58"/>
      <c r="J942" s="59"/>
    </row>
    <row r="943" spans="9:10" ht="18.75">
      <c r="I943" s="58"/>
      <c r="J943" s="59"/>
    </row>
    <row r="944" spans="9:10" ht="18.75">
      <c r="I944" s="58"/>
      <c r="J944" s="59"/>
    </row>
    <row r="945" spans="9:10" ht="18.75">
      <c r="I945" s="58"/>
      <c r="J945" s="59"/>
    </row>
    <row r="946" spans="9:10" ht="18.75">
      <c r="I946" s="58"/>
      <c r="J946" s="59"/>
    </row>
    <row r="947" spans="9:10" ht="18.75">
      <c r="I947" s="58"/>
      <c r="J947" s="59"/>
    </row>
    <row r="948" spans="9:10" ht="18.75">
      <c r="I948" s="58"/>
      <c r="J948" s="59"/>
    </row>
    <row r="949" spans="9:10" ht="18.75">
      <c r="I949" s="58"/>
      <c r="J949" s="59"/>
    </row>
    <row r="950" spans="9:10" ht="18.75">
      <c r="I950" s="58"/>
      <c r="J950" s="59"/>
    </row>
    <row r="951" spans="9:10" ht="18.75">
      <c r="I951" s="58"/>
      <c r="J951" s="59"/>
    </row>
    <row r="952" spans="9:10" ht="18.75">
      <c r="I952" s="58"/>
      <c r="J952" s="59"/>
    </row>
    <row r="953" spans="9:10" ht="18.75">
      <c r="I953" s="58"/>
      <c r="J953" s="59"/>
    </row>
    <row r="954" spans="9:10" ht="18.75">
      <c r="I954" s="58"/>
      <c r="J954" s="59"/>
    </row>
    <row r="955" spans="9:10" ht="18.75">
      <c r="I955" s="58"/>
      <c r="J955" s="59"/>
    </row>
    <row r="956" spans="9:10" ht="18.75">
      <c r="I956" s="58"/>
      <c r="J956" s="59"/>
    </row>
    <row r="957" ht="18.75">
      <c r="J957" s="59"/>
    </row>
    <row r="958" ht="18.75">
      <c r="J958" s="59"/>
    </row>
    <row r="959" ht="18.75">
      <c r="J959" s="59"/>
    </row>
    <row r="960" ht="18.75">
      <c r="J960" s="59"/>
    </row>
    <row r="961" ht="18.75">
      <c r="J961" s="59"/>
    </row>
    <row r="962" ht="18.75">
      <c r="J962" s="59"/>
    </row>
    <row r="963" ht="18.75">
      <c r="J963" s="59"/>
    </row>
    <row r="964" ht="18.75">
      <c r="J964" s="59"/>
    </row>
    <row r="965" ht="18.75">
      <c r="J965" s="59"/>
    </row>
    <row r="966" ht="18.75">
      <c r="J966" s="59"/>
    </row>
    <row r="967" ht="18.75">
      <c r="J967" s="59"/>
    </row>
    <row r="968" ht="18.75">
      <c r="J968" s="59"/>
    </row>
    <row r="969" ht="18.75">
      <c r="J969" s="59"/>
    </row>
    <row r="970" ht="18.75">
      <c r="J970" s="59"/>
    </row>
    <row r="971" ht="18.75">
      <c r="J971" s="59"/>
    </row>
    <row r="972" ht="18.75">
      <c r="J972" s="59"/>
    </row>
    <row r="973" ht="18.75">
      <c r="J973" s="59"/>
    </row>
    <row r="974" ht="18.75">
      <c r="J974" s="59"/>
    </row>
    <row r="975" ht="18.75">
      <c r="J975" s="59"/>
    </row>
    <row r="976" ht="18.75">
      <c r="J976" s="59"/>
    </row>
    <row r="977" ht="18.75">
      <c r="J977" s="59"/>
    </row>
    <row r="978" ht="18.75">
      <c r="J978" s="59"/>
    </row>
    <row r="979" ht="18.75">
      <c r="J979" s="59"/>
    </row>
    <row r="980" ht="18.75">
      <c r="J980" s="59"/>
    </row>
    <row r="981" ht="18.75">
      <c r="J981" s="59"/>
    </row>
    <row r="982" ht="18.75">
      <c r="J982" s="59"/>
    </row>
    <row r="983" ht="18.75">
      <c r="J983" s="59"/>
    </row>
    <row r="984" ht="18.75">
      <c r="J984" s="59"/>
    </row>
    <row r="985" ht="18.75">
      <c r="J985" s="59"/>
    </row>
    <row r="986" ht="18.75">
      <c r="J986" s="59"/>
    </row>
    <row r="987" ht="18.75">
      <c r="J987" s="59"/>
    </row>
    <row r="988" ht="18.75">
      <c r="J988" s="59"/>
    </row>
    <row r="989" ht="18.75">
      <c r="J989" s="59"/>
    </row>
    <row r="990" ht="18.75">
      <c r="J990" s="59"/>
    </row>
    <row r="991" ht="18.75">
      <c r="J991" s="59"/>
    </row>
    <row r="992" ht="18.75">
      <c r="J992" s="59"/>
    </row>
    <row r="993" ht="18.75">
      <c r="J993" s="59"/>
    </row>
    <row r="994" ht="18.75">
      <c r="J994" s="59"/>
    </row>
    <row r="995" ht="18.75">
      <c r="J995" s="59"/>
    </row>
    <row r="996" ht="18.75">
      <c r="J996" s="59"/>
    </row>
    <row r="997" ht="18.75">
      <c r="J997" s="59"/>
    </row>
    <row r="998" ht="18.75">
      <c r="J998" s="59"/>
    </row>
    <row r="999" ht="18.75">
      <c r="J999" s="59"/>
    </row>
    <row r="1000" ht="18.75">
      <c r="J1000" s="59"/>
    </row>
    <row r="1001" ht="18.75">
      <c r="J1001" s="59"/>
    </row>
    <row r="1002" ht="18.75">
      <c r="J1002" s="59"/>
    </row>
    <row r="1003" ht="18.75">
      <c r="J1003" s="59"/>
    </row>
    <row r="1004" ht="18.75">
      <c r="J1004" s="59"/>
    </row>
    <row r="1005" ht="18.75">
      <c r="J1005" s="59"/>
    </row>
    <row r="1006" ht="18.75">
      <c r="J1006" s="59"/>
    </row>
    <row r="1007" ht="18.75">
      <c r="J1007" s="59"/>
    </row>
    <row r="1008" ht="18.75">
      <c r="J1008" s="59"/>
    </row>
    <row r="1009" ht="18.75">
      <c r="J1009" s="59"/>
    </row>
    <row r="1010" ht="18.75">
      <c r="J1010" s="59"/>
    </row>
    <row r="1011" ht="18.75">
      <c r="J1011" s="59"/>
    </row>
    <row r="1012" ht="18.75">
      <c r="J1012" s="59"/>
    </row>
    <row r="1013" ht="18.75">
      <c r="J1013" s="59"/>
    </row>
    <row r="1014" ht="18.75">
      <c r="J1014" s="59"/>
    </row>
    <row r="1015" ht="18.75">
      <c r="J1015" s="59"/>
    </row>
    <row r="1016" ht="18.75">
      <c r="J1016" s="59"/>
    </row>
    <row r="1017" ht="18.75">
      <c r="J1017" s="59"/>
    </row>
    <row r="1018" ht="18.75">
      <c r="J1018" s="59"/>
    </row>
    <row r="1019" ht="18.75">
      <c r="J1019" s="59"/>
    </row>
    <row r="1020" ht="18.75">
      <c r="J1020" s="59"/>
    </row>
    <row r="1021" ht="18.75">
      <c r="J1021" s="59"/>
    </row>
    <row r="1022" ht="18.75">
      <c r="J1022" s="59"/>
    </row>
    <row r="1023" ht="18.75">
      <c r="J1023" s="59"/>
    </row>
    <row r="1024" ht="18.75">
      <c r="J1024" s="59"/>
    </row>
    <row r="1025" ht="18.75">
      <c r="J1025" s="59"/>
    </row>
    <row r="1026" ht="18.75">
      <c r="J1026" s="59"/>
    </row>
    <row r="1027" ht="18.75">
      <c r="J1027" s="59"/>
    </row>
    <row r="1028" ht="18.75">
      <c r="J1028" s="59"/>
    </row>
    <row r="1029" ht="18.75">
      <c r="J1029" s="59"/>
    </row>
    <row r="1030" ht="18.75">
      <c r="J1030" s="59"/>
    </row>
    <row r="1031" ht="18.75">
      <c r="J1031" s="59"/>
    </row>
    <row r="1032" ht="18.75">
      <c r="J1032" s="59"/>
    </row>
    <row r="1033" ht="18.75">
      <c r="J1033" s="59"/>
    </row>
    <row r="1034" ht="18.75">
      <c r="J1034" s="59"/>
    </row>
    <row r="1035" ht="18.75">
      <c r="J1035" s="59"/>
    </row>
    <row r="1036" ht="18.75">
      <c r="J1036" s="59"/>
    </row>
    <row r="1037" ht="18.75">
      <c r="J1037" s="59"/>
    </row>
    <row r="1038" ht="18.75">
      <c r="J1038" s="59"/>
    </row>
    <row r="1039" ht="18.75">
      <c r="J1039" s="59"/>
    </row>
    <row r="1040" ht="18.75">
      <c r="J1040" s="59"/>
    </row>
    <row r="1041" ht="18.75">
      <c r="J1041" s="59"/>
    </row>
    <row r="1042" ht="18.75">
      <c r="J1042" s="59"/>
    </row>
    <row r="1043" ht="18.75">
      <c r="J1043" s="59"/>
    </row>
    <row r="1044" ht="18.75">
      <c r="J1044" s="59"/>
    </row>
    <row r="1045" ht="18.75">
      <c r="J1045" s="59"/>
    </row>
    <row r="1046" ht="18.75">
      <c r="J1046" s="59"/>
    </row>
    <row r="1047" ht="18.75">
      <c r="J1047" s="59"/>
    </row>
    <row r="1048" ht="18.75">
      <c r="J1048" s="59"/>
    </row>
    <row r="1049" ht="18.75">
      <c r="J1049" s="59"/>
    </row>
    <row r="1050" ht="18.75">
      <c r="J1050" s="59"/>
    </row>
    <row r="1051" ht="18.75">
      <c r="J1051" s="59"/>
    </row>
    <row r="1052" ht="18.75">
      <c r="J1052" s="59"/>
    </row>
    <row r="1053" ht="18.75">
      <c r="J1053" s="59"/>
    </row>
    <row r="1054" ht="18.75">
      <c r="J1054" s="59"/>
    </row>
    <row r="1055" ht="18.75">
      <c r="J1055" s="59"/>
    </row>
    <row r="1056" ht="18.75">
      <c r="J1056" s="59"/>
    </row>
    <row r="1057" ht="18.75">
      <c r="J1057" s="59"/>
    </row>
    <row r="1058" ht="18.75">
      <c r="J1058" s="59"/>
    </row>
    <row r="1059" ht="18.75">
      <c r="J1059" s="59"/>
    </row>
    <row r="1060" ht="18.75">
      <c r="J1060" s="59"/>
    </row>
    <row r="1061" ht="18.75">
      <c r="J1061" s="59"/>
    </row>
    <row r="1062" ht="18.75">
      <c r="J1062" s="59"/>
    </row>
    <row r="1063" ht="18.75">
      <c r="J1063" s="59"/>
    </row>
    <row r="1064" ht="18.75">
      <c r="J1064" s="59"/>
    </row>
    <row r="1065" ht="18.75">
      <c r="J1065" s="59"/>
    </row>
    <row r="1066" ht="18.75">
      <c r="J1066" s="59"/>
    </row>
    <row r="1067" ht="18.75">
      <c r="J1067" s="59"/>
    </row>
    <row r="1068" ht="18.75">
      <c r="J1068" s="59"/>
    </row>
    <row r="1069" ht="18.75">
      <c r="J1069" s="59"/>
    </row>
    <row r="1070" ht="18.75">
      <c r="J1070" s="59"/>
    </row>
    <row r="1071" ht="18.75">
      <c r="J1071" s="59"/>
    </row>
    <row r="1072" ht="18.75">
      <c r="J1072" s="59"/>
    </row>
    <row r="1073" ht="18.75">
      <c r="J1073" s="59"/>
    </row>
    <row r="1074" ht="18.75">
      <c r="J1074" s="59"/>
    </row>
    <row r="1075" ht="18.75">
      <c r="J1075" s="59"/>
    </row>
    <row r="1076" ht="18.75">
      <c r="J1076" s="59"/>
    </row>
    <row r="1077" ht="18.75">
      <c r="J1077" s="59"/>
    </row>
    <row r="1078" ht="18.75">
      <c r="J1078" s="59"/>
    </row>
    <row r="1079" ht="18.75">
      <c r="J1079" s="59"/>
    </row>
    <row r="1080" ht="18.75">
      <c r="J1080" s="59"/>
    </row>
    <row r="1081" ht="18.75">
      <c r="J1081" s="59"/>
    </row>
    <row r="1082" ht="18.75">
      <c r="J1082" s="59"/>
    </row>
    <row r="1083" ht="18.75">
      <c r="J1083" s="59"/>
    </row>
    <row r="1084" ht="18.75">
      <c r="J1084" s="59"/>
    </row>
    <row r="1085" ht="18.75">
      <c r="J1085" s="59"/>
    </row>
    <row r="1086" ht="18.75">
      <c r="J1086" s="59"/>
    </row>
    <row r="1087" ht="18.75">
      <c r="J1087" s="59"/>
    </row>
    <row r="1088" ht="18.75">
      <c r="J1088" s="59"/>
    </row>
    <row r="1089" ht="18.75">
      <c r="J1089" s="59"/>
    </row>
    <row r="1090" ht="18.75">
      <c r="J1090" s="59"/>
    </row>
    <row r="1091" ht="18.75">
      <c r="J1091" s="59"/>
    </row>
    <row r="1092" ht="18.75">
      <c r="J1092" s="59"/>
    </row>
    <row r="1093" ht="18.75">
      <c r="J1093" s="59"/>
    </row>
    <row r="1094" ht="18.75">
      <c r="J1094" s="59"/>
    </row>
    <row r="1095" ht="18.75">
      <c r="J1095" s="59"/>
    </row>
    <row r="1096" ht="18.75">
      <c r="J1096" s="59"/>
    </row>
    <row r="1097" ht="18.75">
      <c r="J1097" s="59"/>
    </row>
    <row r="1098" ht="18.75">
      <c r="J1098" s="59"/>
    </row>
    <row r="1099" ht="18.75">
      <c r="J1099" s="59"/>
    </row>
    <row r="1100" ht="18.75">
      <c r="J1100" s="59"/>
    </row>
    <row r="1101" ht="18.75">
      <c r="J1101" s="59"/>
    </row>
    <row r="1102" ht="18.75">
      <c r="J1102" s="59"/>
    </row>
    <row r="1103" ht="18.75">
      <c r="J1103" s="59"/>
    </row>
    <row r="1104" ht="18.75">
      <c r="J1104" s="59"/>
    </row>
    <row r="1105" ht="18.75">
      <c r="J1105" s="59"/>
    </row>
    <row r="1106" ht="18.75">
      <c r="J1106" s="59"/>
    </row>
    <row r="1107" ht="18.75">
      <c r="J1107" s="59"/>
    </row>
    <row r="1108" ht="18.75">
      <c r="J1108" s="59"/>
    </row>
    <row r="1109" ht="18.75">
      <c r="J1109" s="59"/>
    </row>
    <row r="1110" ht="18.75">
      <c r="J1110" s="59"/>
    </row>
    <row r="1111" ht="18.75">
      <c r="J1111" s="59"/>
    </row>
    <row r="1112" ht="18.75">
      <c r="J1112" s="59"/>
    </row>
    <row r="1113" ht="18.75">
      <c r="J1113" s="59"/>
    </row>
    <row r="1114" ht="18.75">
      <c r="J1114" s="59"/>
    </row>
    <row r="1115" ht="18.75">
      <c r="J1115" s="59"/>
    </row>
    <row r="1116" ht="18.75">
      <c r="J1116" s="59"/>
    </row>
    <row r="1117" ht="18.75">
      <c r="J1117" s="59"/>
    </row>
    <row r="1118" ht="18.75">
      <c r="J1118" s="59"/>
    </row>
    <row r="1119" ht="18.75">
      <c r="J1119" s="59"/>
    </row>
    <row r="1120" ht="18.75">
      <c r="J1120" s="59"/>
    </row>
    <row r="1121" ht="18.75">
      <c r="J1121" s="59"/>
    </row>
    <row r="1122" ht="18.75">
      <c r="J1122" s="59"/>
    </row>
    <row r="1123" ht="18.75">
      <c r="J1123" s="59"/>
    </row>
    <row r="1124" ht="18.75">
      <c r="J1124" s="59"/>
    </row>
    <row r="1125" ht="18.75">
      <c r="J1125" s="59"/>
    </row>
    <row r="1126" ht="18.75">
      <c r="J1126" s="59"/>
    </row>
    <row r="1127" ht="18.75">
      <c r="J1127" s="59"/>
    </row>
    <row r="1128" ht="18.75">
      <c r="J1128" s="59"/>
    </row>
    <row r="1129" ht="18.75">
      <c r="J1129" s="59"/>
    </row>
    <row r="1130" ht="18.75">
      <c r="J1130" s="59"/>
    </row>
    <row r="1131" ht="18.75">
      <c r="J1131" s="59"/>
    </row>
    <row r="1132" ht="18.75">
      <c r="J1132" s="59"/>
    </row>
    <row r="1133" ht="18.75">
      <c r="J1133" s="59"/>
    </row>
    <row r="1134" ht="18.75">
      <c r="J1134" s="59"/>
    </row>
    <row r="1135" ht="18.75">
      <c r="J1135" s="59"/>
    </row>
    <row r="1136" ht="18.75">
      <c r="J1136" s="59"/>
    </row>
    <row r="1137" ht="18.75">
      <c r="J1137" s="59"/>
    </row>
    <row r="1138" ht="18.75">
      <c r="J1138" s="59"/>
    </row>
    <row r="1139" ht="18.75">
      <c r="J1139" s="59"/>
    </row>
    <row r="1140" ht="18.75">
      <c r="J1140" s="59"/>
    </row>
    <row r="1141" ht="18.75">
      <c r="J1141" s="59"/>
    </row>
    <row r="1142" ht="18.75">
      <c r="J1142" s="59"/>
    </row>
    <row r="1143" ht="18.75">
      <c r="J1143" s="59"/>
    </row>
    <row r="1144" ht="18.75">
      <c r="J1144" s="59"/>
    </row>
    <row r="1145" ht="18.75">
      <c r="J1145" s="59"/>
    </row>
    <row r="1146" ht="18.75">
      <c r="J1146" s="59"/>
    </row>
    <row r="1147" ht="18.75">
      <c r="J1147" s="59"/>
    </row>
    <row r="1148" ht="18.75">
      <c r="J1148" s="59"/>
    </row>
    <row r="1149" ht="18.75">
      <c r="J1149" s="59"/>
    </row>
    <row r="1150" ht="18.75">
      <c r="J1150" s="59"/>
    </row>
    <row r="1151" ht="18.75">
      <c r="J1151" s="59"/>
    </row>
    <row r="1152" ht="18.75">
      <c r="J1152" s="59"/>
    </row>
    <row r="1153" ht="18.75">
      <c r="J1153" s="59"/>
    </row>
    <row r="1154" ht="18.75">
      <c r="J1154" s="59"/>
    </row>
    <row r="1155" ht="18.75">
      <c r="J1155" s="59"/>
    </row>
    <row r="1156" ht="18.75">
      <c r="J1156" s="59"/>
    </row>
    <row r="1157" ht="18.75">
      <c r="J1157" s="59"/>
    </row>
    <row r="1158" ht="18.75">
      <c r="J1158" s="59"/>
    </row>
    <row r="1159" ht="18.75">
      <c r="J1159" s="59"/>
    </row>
    <row r="1160" ht="18.75">
      <c r="J1160" s="59"/>
    </row>
    <row r="1161" ht="18.75">
      <c r="J1161" s="59"/>
    </row>
    <row r="1162" ht="18.75">
      <c r="J1162" s="59"/>
    </row>
    <row r="1163" ht="18.75">
      <c r="J1163" s="59"/>
    </row>
    <row r="1164" ht="18.75">
      <c r="J1164" s="59"/>
    </row>
    <row r="1165" ht="18.75">
      <c r="J1165" s="59"/>
    </row>
    <row r="1166" ht="18.75">
      <c r="J1166" s="59"/>
    </row>
    <row r="1167" ht="18.75">
      <c r="J1167" s="59"/>
    </row>
    <row r="1168" ht="18.75">
      <c r="J1168" s="59"/>
    </row>
    <row r="1169" ht="18.75">
      <c r="J1169" s="59"/>
    </row>
    <row r="1170" ht="18.75">
      <c r="J1170" s="59"/>
    </row>
    <row r="1171" ht="18.75">
      <c r="J1171" s="59"/>
    </row>
    <row r="1172" ht="18.75">
      <c r="J1172" s="59"/>
    </row>
    <row r="1173" ht="18.75">
      <c r="J1173" s="59"/>
    </row>
    <row r="1174" ht="18.75">
      <c r="J1174" s="59"/>
    </row>
    <row r="1175" ht="18.75">
      <c r="J1175" s="59"/>
    </row>
    <row r="1176" ht="18.75">
      <c r="J1176" s="59"/>
    </row>
    <row r="1177" ht="18.75">
      <c r="J1177" s="59"/>
    </row>
    <row r="1178" ht="18.75">
      <c r="J1178" s="59"/>
    </row>
    <row r="1179" ht="18.75">
      <c r="J1179" s="59"/>
    </row>
    <row r="1180" ht="18.75">
      <c r="J1180" s="59"/>
    </row>
    <row r="1181" ht="18.75">
      <c r="J1181" s="59"/>
    </row>
    <row r="1182" ht="18.75">
      <c r="J1182" s="59"/>
    </row>
    <row r="1183" ht="18.75">
      <c r="J1183" s="59"/>
    </row>
    <row r="1184" ht="18.75">
      <c r="J1184" s="59"/>
    </row>
    <row r="1185" ht="18.75">
      <c r="J1185" s="59"/>
    </row>
    <row r="1186" ht="18.75">
      <c r="J1186" s="59"/>
    </row>
    <row r="1187" ht="18.75">
      <c r="J1187" s="59"/>
    </row>
    <row r="1188" ht="18.75">
      <c r="J1188" s="59"/>
    </row>
    <row r="1189" ht="18.75">
      <c r="J1189" s="59"/>
    </row>
    <row r="1190" ht="18.75">
      <c r="J1190" s="59"/>
    </row>
    <row r="1191" ht="18.75">
      <c r="J1191" s="59"/>
    </row>
    <row r="1192" ht="18.75">
      <c r="J1192" s="59"/>
    </row>
    <row r="1193" ht="18.75">
      <c r="J1193" s="59"/>
    </row>
    <row r="1194" ht="18.75">
      <c r="J1194" s="59"/>
    </row>
    <row r="1195" ht="18.75">
      <c r="J1195" s="59"/>
    </row>
    <row r="1196" ht="18.75">
      <c r="J1196" s="59"/>
    </row>
    <row r="1197" ht="18.75">
      <c r="J1197" s="59"/>
    </row>
    <row r="1198" ht="18.75">
      <c r="J1198" s="59"/>
    </row>
    <row r="1199" ht="18.75">
      <c r="J1199" s="59"/>
    </row>
    <row r="1200" ht="18.75">
      <c r="J1200" s="59"/>
    </row>
    <row r="1201" ht="18.75">
      <c r="J1201" s="59"/>
    </row>
    <row r="1202" ht="18.75">
      <c r="J1202" s="59"/>
    </row>
    <row r="1203" ht="18.75">
      <c r="J1203" s="59"/>
    </row>
    <row r="1204" ht="18.75">
      <c r="J1204" s="59"/>
    </row>
    <row r="1205" ht="18.75">
      <c r="J1205" s="59"/>
    </row>
    <row r="1206" ht="18.75">
      <c r="J1206" s="59"/>
    </row>
    <row r="1207" ht="18.75">
      <c r="J1207" s="59"/>
    </row>
    <row r="1208" ht="18.75">
      <c r="J1208" s="59"/>
    </row>
    <row r="1209" ht="18.75">
      <c r="J1209" s="59"/>
    </row>
    <row r="1210" ht="18.75">
      <c r="J1210" s="59"/>
    </row>
    <row r="1211" ht="18.75">
      <c r="J1211" s="59"/>
    </row>
    <row r="1212" ht="18.75">
      <c r="J1212" s="59"/>
    </row>
    <row r="1213" ht="18.75">
      <c r="J1213" s="59"/>
    </row>
    <row r="1214" ht="18.75">
      <c r="J1214" s="59"/>
    </row>
    <row r="1215" ht="18.75">
      <c r="J1215" s="59"/>
    </row>
    <row r="1216" ht="18.75">
      <c r="J1216" s="59"/>
    </row>
    <row r="1217" ht="18.75">
      <c r="J1217" s="59"/>
    </row>
    <row r="1218" ht="18.75">
      <c r="J1218" s="59"/>
    </row>
    <row r="1219" ht="18.75">
      <c r="J1219" s="59"/>
    </row>
    <row r="1220" ht="18.75">
      <c r="J1220" s="59"/>
    </row>
    <row r="1221" ht="18.75">
      <c r="J1221" s="59"/>
    </row>
    <row r="1222" ht="18.75">
      <c r="J1222" s="59"/>
    </row>
    <row r="1223" ht="18.75">
      <c r="J1223" s="59"/>
    </row>
    <row r="1224" ht="18.75">
      <c r="J1224" s="59"/>
    </row>
    <row r="1225" ht="18.75">
      <c r="J1225" s="59"/>
    </row>
    <row r="1226" ht="18.75">
      <c r="J1226" s="59"/>
    </row>
    <row r="1227" ht="18.75">
      <c r="J1227" s="59"/>
    </row>
    <row r="1228" ht="18.75">
      <c r="J1228" s="59"/>
    </row>
    <row r="1229" ht="18.75">
      <c r="J1229" s="59"/>
    </row>
    <row r="1230" ht="18.75">
      <c r="J1230" s="59"/>
    </row>
    <row r="1231" ht="18.75">
      <c r="J1231" s="59"/>
    </row>
    <row r="1232" ht="18.75">
      <c r="J1232" s="59"/>
    </row>
    <row r="1233" ht="18.75">
      <c r="J1233" s="59"/>
    </row>
    <row r="1234" ht="18.75">
      <c r="J1234" s="59"/>
    </row>
    <row r="1235" ht="18.75">
      <c r="J1235" s="59"/>
    </row>
    <row r="1236" ht="18.75">
      <c r="J1236" s="59"/>
    </row>
    <row r="1237" ht="18.75">
      <c r="J1237" s="59"/>
    </row>
    <row r="1238" ht="18.75">
      <c r="J1238" s="59"/>
    </row>
    <row r="1239" ht="18.75">
      <c r="J1239" s="59"/>
    </row>
    <row r="1240" ht="18.75">
      <c r="J1240" s="59"/>
    </row>
    <row r="1241" ht="18.75">
      <c r="J1241" s="59"/>
    </row>
    <row r="1242" ht="18.75">
      <c r="J1242" s="59"/>
    </row>
    <row r="1243" ht="18.75">
      <c r="J1243" s="59"/>
    </row>
    <row r="1244" ht="18.75">
      <c r="J1244" s="59"/>
    </row>
    <row r="1245" ht="18.75">
      <c r="J1245" s="59"/>
    </row>
    <row r="1246" ht="18.75">
      <c r="J1246" s="59"/>
    </row>
    <row r="1247" ht="18.75">
      <c r="J1247" s="59"/>
    </row>
    <row r="1248" ht="18.75">
      <c r="J1248" s="59"/>
    </row>
    <row r="1249" ht="18.75">
      <c r="J1249" s="59"/>
    </row>
    <row r="1250" ht="18.75">
      <c r="J1250" s="59"/>
    </row>
    <row r="1251" ht="18.75">
      <c r="J1251" s="59"/>
    </row>
    <row r="1252" ht="18.75">
      <c r="J1252" s="59"/>
    </row>
    <row r="1253" ht="18.75">
      <c r="J1253" s="59"/>
    </row>
    <row r="1254" ht="18.75">
      <c r="J1254" s="59"/>
    </row>
    <row r="1255" ht="18.75">
      <c r="J1255" s="59"/>
    </row>
    <row r="1256" ht="18.75">
      <c r="J1256" s="59"/>
    </row>
    <row r="1257" ht="18.75">
      <c r="J1257" s="59"/>
    </row>
    <row r="1258" ht="18.75">
      <c r="J1258" s="59"/>
    </row>
    <row r="1259" ht="18.75">
      <c r="J1259" s="59"/>
    </row>
    <row r="1260" ht="18.75">
      <c r="J1260" s="59"/>
    </row>
    <row r="1261" ht="18.75">
      <c r="J1261" s="59"/>
    </row>
    <row r="1262" ht="18.75">
      <c r="J1262" s="59"/>
    </row>
    <row r="1263" ht="18.75">
      <c r="J1263" s="59"/>
    </row>
    <row r="1264" ht="18.75">
      <c r="J1264" s="59"/>
    </row>
    <row r="1265" ht="18.75">
      <c r="J1265" s="59"/>
    </row>
    <row r="1266" ht="18.75">
      <c r="J1266" s="59"/>
    </row>
    <row r="1267" ht="18.75">
      <c r="J1267" s="59"/>
    </row>
    <row r="1268" ht="18.75">
      <c r="J1268" s="59"/>
    </row>
    <row r="1269" ht="18.75">
      <c r="J1269" s="59"/>
    </row>
    <row r="1270" ht="18.75">
      <c r="J1270" s="59"/>
    </row>
    <row r="1271" ht="18.75">
      <c r="J1271" s="59"/>
    </row>
    <row r="1272" ht="18.75">
      <c r="J1272" s="59"/>
    </row>
    <row r="1273" ht="18.75">
      <c r="J1273" s="59"/>
    </row>
    <row r="1274" ht="18.75">
      <c r="J1274" s="59"/>
    </row>
    <row r="1275" ht="18.75">
      <c r="J1275" s="59"/>
    </row>
    <row r="1276" ht="18.75">
      <c r="J1276" s="59"/>
    </row>
    <row r="1277" ht="18.75">
      <c r="J1277" s="59"/>
    </row>
    <row r="1278" ht="18.75">
      <c r="J1278" s="59"/>
    </row>
    <row r="1279" ht="18.75">
      <c r="J1279" s="59"/>
    </row>
    <row r="1280" ht="18.75">
      <c r="J1280" s="59"/>
    </row>
    <row r="1281" ht="18.75">
      <c r="J1281" s="59"/>
    </row>
    <row r="1282" ht="18.75">
      <c r="J1282" s="59"/>
    </row>
    <row r="1283" ht="18.75">
      <c r="J1283" s="59"/>
    </row>
    <row r="1284" ht="18.75">
      <c r="J1284" s="59"/>
    </row>
    <row r="1285" ht="18.75">
      <c r="J1285" s="59"/>
    </row>
    <row r="1286" ht="18.75">
      <c r="J1286" s="59"/>
    </row>
    <row r="1287" ht="18.75">
      <c r="J1287" s="59"/>
    </row>
    <row r="1288" ht="18.75">
      <c r="J1288" s="59"/>
    </row>
    <row r="1289" ht="18.75">
      <c r="J1289" s="59"/>
    </row>
    <row r="1290" ht="18.75">
      <c r="J1290" s="59"/>
    </row>
    <row r="1291" ht="18.75">
      <c r="J1291" s="59"/>
    </row>
    <row r="1292" ht="18.75">
      <c r="J1292" s="59"/>
    </row>
    <row r="1293" ht="18.75">
      <c r="J1293" s="59"/>
    </row>
    <row r="1294" ht="18.75">
      <c r="J1294" s="59"/>
    </row>
    <row r="1295" ht="18.75">
      <c r="J1295" s="59"/>
    </row>
    <row r="1296" ht="18.75">
      <c r="J1296" s="59"/>
    </row>
    <row r="1297" ht="18.75">
      <c r="J1297" s="59"/>
    </row>
    <row r="1298" ht="18.75">
      <c r="J1298" s="59"/>
    </row>
    <row r="1299" ht="18.75">
      <c r="J1299" s="59"/>
    </row>
    <row r="1300" ht="18.75">
      <c r="J1300" s="59"/>
    </row>
    <row r="1301" ht="18.75">
      <c r="J1301" s="59"/>
    </row>
    <row r="1302" ht="18.75">
      <c r="J1302" s="59"/>
    </row>
    <row r="1303" ht="18.75">
      <c r="J1303" s="59"/>
    </row>
    <row r="1304" ht="18.75">
      <c r="J1304" s="59"/>
    </row>
    <row r="1305" ht="18.75">
      <c r="J1305" s="59"/>
    </row>
    <row r="1306" ht="18.75">
      <c r="J1306" s="59"/>
    </row>
    <row r="1307" ht="18.75">
      <c r="J1307" s="59"/>
    </row>
    <row r="1308" ht="18.75">
      <c r="J1308" s="59"/>
    </row>
    <row r="1309" ht="18.75">
      <c r="J1309" s="59"/>
    </row>
    <row r="1310" ht="18.75">
      <c r="J1310" s="59"/>
    </row>
    <row r="1311" ht="18.75">
      <c r="J1311" s="59"/>
    </row>
    <row r="1312" ht="18.75">
      <c r="J1312" s="59"/>
    </row>
    <row r="1313" ht="18.75">
      <c r="J1313" s="59"/>
    </row>
    <row r="1314" ht="18.75">
      <c r="J1314" s="59"/>
    </row>
    <row r="1315" ht="18.75">
      <c r="J1315" s="59"/>
    </row>
    <row r="1316" ht="18.75">
      <c r="J1316" s="59"/>
    </row>
    <row r="1317" ht="18.75">
      <c r="J1317" s="59"/>
    </row>
    <row r="1318" ht="18.75">
      <c r="J1318" s="59"/>
    </row>
    <row r="1319" ht="18.75">
      <c r="J1319" s="59"/>
    </row>
    <row r="1320" ht="18.75">
      <c r="J1320" s="59"/>
    </row>
    <row r="1321" ht="18.75">
      <c r="J1321" s="59"/>
    </row>
    <row r="1322" ht="18.75">
      <c r="J1322" s="59"/>
    </row>
    <row r="1323" ht="18.75">
      <c r="J1323" s="59"/>
    </row>
    <row r="1324" ht="18.75">
      <c r="J1324" s="59"/>
    </row>
    <row r="1325" ht="18.75">
      <c r="J1325" s="59"/>
    </row>
    <row r="1326" ht="18.75">
      <c r="J1326" s="59"/>
    </row>
    <row r="1327" ht="18.75">
      <c r="J1327" s="59"/>
    </row>
    <row r="1328" ht="18.75">
      <c r="J1328" s="59"/>
    </row>
    <row r="1329" ht="18.75">
      <c r="J1329" s="59"/>
    </row>
    <row r="1330" ht="18.75">
      <c r="J1330" s="59"/>
    </row>
    <row r="1331" ht="18.75">
      <c r="J1331" s="59"/>
    </row>
    <row r="1332" ht="18.75">
      <c r="J1332" s="59"/>
    </row>
    <row r="1333" ht="18.75">
      <c r="J1333" s="59"/>
    </row>
    <row r="1334" ht="18.75">
      <c r="J1334" s="59"/>
    </row>
    <row r="1335" ht="18.75">
      <c r="J1335" s="59"/>
    </row>
    <row r="1336" ht="18.75">
      <c r="J1336" s="59"/>
    </row>
    <row r="1337" ht="18.75">
      <c r="J1337" s="59"/>
    </row>
    <row r="1338" ht="18.75">
      <c r="J1338" s="59"/>
    </row>
    <row r="1339" ht="18.75">
      <c r="J1339" s="59"/>
    </row>
    <row r="1340" ht="18.75">
      <c r="J1340" s="59"/>
    </row>
    <row r="1341" ht="18.75">
      <c r="J1341" s="59"/>
    </row>
    <row r="1342" ht="18.75">
      <c r="J1342" s="59"/>
    </row>
    <row r="1343" ht="18.75">
      <c r="J1343" s="59"/>
    </row>
    <row r="1344" ht="18.75">
      <c r="J1344" s="59"/>
    </row>
    <row r="1345" ht="18.75">
      <c r="J1345" s="59"/>
    </row>
    <row r="1346" ht="18.75">
      <c r="J1346" s="59"/>
    </row>
    <row r="1347" ht="18.75">
      <c r="J1347" s="59"/>
    </row>
    <row r="1348" ht="18.75">
      <c r="J1348" s="59"/>
    </row>
    <row r="1349" ht="18.75">
      <c r="J1349" s="59"/>
    </row>
    <row r="1350" ht="18.75">
      <c r="J1350" s="59"/>
    </row>
    <row r="1351" ht="18.75">
      <c r="J1351" s="59"/>
    </row>
    <row r="1352" ht="18.75">
      <c r="J1352" s="59"/>
    </row>
    <row r="1353" ht="18.75">
      <c r="J1353" s="59"/>
    </row>
    <row r="1354" ht="18.75">
      <c r="J1354" s="59"/>
    </row>
    <row r="1355" ht="18.75">
      <c r="J1355" s="59"/>
    </row>
    <row r="1356" ht="18.75">
      <c r="J1356" s="59"/>
    </row>
    <row r="1357" ht="18.75">
      <c r="J1357" s="59"/>
    </row>
    <row r="1358" ht="18.75">
      <c r="J1358" s="59"/>
    </row>
    <row r="1359" ht="18.75">
      <c r="J1359" s="59"/>
    </row>
    <row r="1360" ht="18.75">
      <c r="J1360" s="59"/>
    </row>
    <row r="1361" ht="18.75">
      <c r="J1361" s="59"/>
    </row>
    <row r="1362" ht="18.75">
      <c r="J1362" s="59"/>
    </row>
    <row r="1363" ht="18.75">
      <c r="J1363" s="59"/>
    </row>
    <row r="1364" ht="18.75">
      <c r="J1364" s="59"/>
    </row>
    <row r="1365" ht="18.75">
      <c r="J1365" s="59"/>
    </row>
    <row r="1366" ht="18.75">
      <c r="J1366" s="59"/>
    </row>
    <row r="1367" ht="18.75">
      <c r="J1367" s="59"/>
    </row>
    <row r="1368" ht="18.75">
      <c r="J1368" s="59"/>
    </row>
    <row r="1369" ht="18.75">
      <c r="J1369" s="59"/>
    </row>
    <row r="1370" ht="18.75">
      <c r="J1370" s="59"/>
    </row>
    <row r="1371" ht="18.75">
      <c r="J1371" s="59"/>
    </row>
    <row r="1372" ht="18.75">
      <c r="J1372" s="59"/>
    </row>
    <row r="1373" ht="18.75">
      <c r="J1373" s="59"/>
    </row>
    <row r="1374" ht="18.75">
      <c r="J1374" s="59"/>
    </row>
    <row r="1375" ht="18.75">
      <c r="J1375" s="59"/>
    </row>
    <row r="1376" ht="18.75">
      <c r="J1376" s="59"/>
    </row>
    <row r="1377" ht="18.75">
      <c r="J1377" s="59"/>
    </row>
    <row r="1378" ht="18.75">
      <c r="J1378" s="59"/>
    </row>
    <row r="1379" ht="18.75">
      <c r="J1379" s="59"/>
    </row>
    <row r="1380" ht="18.75">
      <c r="J1380" s="59"/>
    </row>
    <row r="1381" ht="18.75">
      <c r="J1381" s="59"/>
    </row>
    <row r="1382" ht="18.75">
      <c r="J1382" s="59"/>
    </row>
    <row r="1383" ht="18.75">
      <c r="J1383" s="59"/>
    </row>
    <row r="1384" ht="18.75">
      <c r="J1384" s="59"/>
    </row>
    <row r="1385" ht="18.75">
      <c r="J1385" s="59"/>
    </row>
    <row r="1386" ht="18.75">
      <c r="J1386" s="59"/>
    </row>
    <row r="1387" ht="18.75">
      <c r="J1387" s="59"/>
    </row>
    <row r="1388" ht="18.75">
      <c r="J1388" s="59"/>
    </row>
    <row r="1389" ht="18.75">
      <c r="J1389" s="59"/>
    </row>
    <row r="1390" ht="18.75">
      <c r="J1390" s="59"/>
    </row>
    <row r="1391" ht="18.75">
      <c r="J1391" s="59"/>
    </row>
    <row r="1392" ht="18.75">
      <c r="J1392" s="59"/>
    </row>
    <row r="1393" ht="18.75">
      <c r="J1393" s="59"/>
    </row>
    <row r="1394" ht="18.75">
      <c r="J1394" s="59"/>
    </row>
    <row r="1395" ht="18.75">
      <c r="J1395" s="59"/>
    </row>
    <row r="1396" ht="18.75">
      <c r="J1396" s="59"/>
    </row>
    <row r="1397" ht="18.75">
      <c r="J1397" s="59"/>
    </row>
    <row r="1398" ht="18.75">
      <c r="J1398" s="59"/>
    </row>
    <row r="1399" ht="18.75">
      <c r="J1399" s="59"/>
    </row>
    <row r="1400" ht="18.75">
      <c r="J1400" s="59"/>
    </row>
    <row r="1401" ht="18.75">
      <c r="J1401" s="59"/>
    </row>
    <row r="1402" ht="18.75">
      <c r="J1402" s="59"/>
    </row>
    <row r="1403" ht="18.75">
      <c r="J1403" s="59"/>
    </row>
    <row r="1404" ht="18.75">
      <c r="J1404" s="59"/>
    </row>
    <row r="1405" ht="18.75">
      <c r="J1405" s="59"/>
    </row>
    <row r="1406" ht="18.75">
      <c r="J1406" s="59"/>
    </row>
    <row r="1407" ht="18.75">
      <c r="J1407" s="59"/>
    </row>
    <row r="1408" ht="18.75">
      <c r="J1408" s="59"/>
    </row>
    <row r="1409" ht="18.75">
      <c r="J1409" s="59"/>
    </row>
    <row r="1410" ht="18.75">
      <c r="J1410" s="59"/>
    </row>
    <row r="1411" ht="18.75">
      <c r="J1411" s="59"/>
    </row>
    <row r="1412" ht="18.75">
      <c r="J1412" s="59"/>
    </row>
    <row r="1413" ht="18.75">
      <c r="J1413" s="59"/>
    </row>
    <row r="1414" ht="18.75">
      <c r="J1414" s="59"/>
    </row>
    <row r="1415" ht="18.75">
      <c r="J1415" s="59"/>
    </row>
    <row r="1416" ht="18.75">
      <c r="J1416" s="59"/>
    </row>
    <row r="1417" ht="18.75">
      <c r="J1417" s="59"/>
    </row>
    <row r="1418" ht="18.75">
      <c r="J1418" s="59"/>
    </row>
    <row r="1419" ht="18.75">
      <c r="J1419" s="59"/>
    </row>
    <row r="1420" ht="18.75">
      <c r="J1420" s="59"/>
    </row>
    <row r="1421" ht="18.75">
      <c r="J1421" s="59"/>
    </row>
    <row r="1422" ht="18.75">
      <c r="J1422" s="59"/>
    </row>
    <row r="1423" ht="18.75">
      <c r="J1423" s="59"/>
    </row>
    <row r="1424" ht="18.75">
      <c r="J1424" s="59"/>
    </row>
    <row r="1425" ht="18.75">
      <c r="J1425" s="59"/>
    </row>
    <row r="1426" ht="18.75">
      <c r="J1426" s="59"/>
    </row>
    <row r="1427" ht="18.75">
      <c r="J1427" s="59"/>
    </row>
    <row r="1428" ht="18.75">
      <c r="J1428" s="59"/>
    </row>
    <row r="1429" ht="18.75">
      <c r="J1429" s="59"/>
    </row>
    <row r="1430" ht="18.75">
      <c r="J1430" s="59"/>
    </row>
    <row r="1431" ht="18.75">
      <c r="J1431" s="59"/>
    </row>
    <row r="1432" ht="18.75">
      <c r="J1432" s="59"/>
    </row>
    <row r="1433" ht="18.75">
      <c r="J1433" s="59"/>
    </row>
    <row r="1434" ht="18.75">
      <c r="J1434" s="59"/>
    </row>
    <row r="1435" ht="18.75">
      <c r="J1435" s="59"/>
    </row>
    <row r="1436" ht="18.75">
      <c r="J1436" s="59"/>
    </row>
    <row r="1437" ht="18.75">
      <c r="J1437" s="59"/>
    </row>
    <row r="1438" ht="18.75">
      <c r="J1438" s="59"/>
    </row>
    <row r="1439" ht="18.75">
      <c r="J1439" s="59"/>
    </row>
    <row r="1440" ht="18.75">
      <c r="J1440" s="59"/>
    </row>
    <row r="1441" ht="18.75">
      <c r="J1441" s="59"/>
    </row>
    <row r="1442" ht="18.75">
      <c r="J1442" s="59"/>
    </row>
    <row r="1443" ht="18.75">
      <c r="J1443" s="59"/>
    </row>
    <row r="1444" ht="18.75">
      <c r="J1444" s="59"/>
    </row>
    <row r="1445" ht="18.75">
      <c r="J1445" s="59"/>
    </row>
    <row r="1446" ht="18.75">
      <c r="J1446" s="59"/>
    </row>
    <row r="1447" ht="18.75">
      <c r="J1447" s="59"/>
    </row>
    <row r="1448" ht="18.75">
      <c r="J1448" s="59"/>
    </row>
    <row r="1449" ht="18.75">
      <c r="J1449" s="59"/>
    </row>
    <row r="1450" ht="18.75">
      <c r="J1450" s="59"/>
    </row>
    <row r="1451" ht="18.75">
      <c r="J1451" s="59"/>
    </row>
    <row r="1452" ht="18.75">
      <c r="J1452" s="59"/>
    </row>
    <row r="1453" ht="18.75">
      <c r="J1453" s="59"/>
    </row>
    <row r="1454" ht="18.75">
      <c r="J1454" s="59"/>
    </row>
    <row r="1455" ht="18.75">
      <c r="J1455" s="59"/>
    </row>
    <row r="1456" ht="18.75">
      <c r="J1456" s="59"/>
    </row>
    <row r="1457" ht="18.75">
      <c r="J1457" s="59"/>
    </row>
    <row r="1458" ht="18.75">
      <c r="J1458" s="59"/>
    </row>
    <row r="1459" ht="18.75">
      <c r="J1459" s="59"/>
    </row>
    <row r="1460" ht="18.75">
      <c r="J1460" s="59"/>
    </row>
    <row r="1461" ht="18.75">
      <c r="J1461" s="59"/>
    </row>
    <row r="1462" ht="18.75">
      <c r="J1462" s="59"/>
    </row>
    <row r="1463" ht="18.75">
      <c r="J1463" s="59"/>
    </row>
    <row r="1464" ht="18.75">
      <c r="J1464" s="59"/>
    </row>
    <row r="1465" ht="18.75">
      <c r="J1465" s="59"/>
    </row>
    <row r="1466" ht="18.75">
      <c r="J1466" s="59"/>
    </row>
    <row r="1467" ht="18.75">
      <c r="J1467" s="59"/>
    </row>
    <row r="1468" ht="18.75">
      <c r="J1468" s="59"/>
    </row>
    <row r="1469" ht="18.75">
      <c r="J1469" s="59"/>
    </row>
    <row r="1470" ht="18.75">
      <c r="J1470" s="59"/>
    </row>
    <row r="1471" ht="18.75">
      <c r="J1471" s="59"/>
    </row>
    <row r="1472" ht="18.75">
      <c r="J1472" s="59"/>
    </row>
    <row r="1473" ht="18.75">
      <c r="J1473" s="59"/>
    </row>
    <row r="1474" ht="18.75">
      <c r="J1474" s="59"/>
    </row>
    <row r="1475" ht="18.75">
      <c r="J1475" s="59"/>
    </row>
    <row r="1476" ht="18.75">
      <c r="J1476" s="59"/>
    </row>
    <row r="1477" ht="18.75">
      <c r="J1477" s="59"/>
    </row>
    <row r="1478" ht="18.75">
      <c r="J1478" s="59"/>
    </row>
    <row r="1479" ht="18.75">
      <c r="J1479" s="59"/>
    </row>
    <row r="1480" ht="18.75">
      <c r="J1480" s="59"/>
    </row>
    <row r="1481" ht="18.75">
      <c r="J1481" s="59"/>
    </row>
    <row r="1482" ht="18.75">
      <c r="J1482" s="59"/>
    </row>
    <row r="1483" ht="18.75">
      <c r="J1483" s="59"/>
    </row>
    <row r="1484" ht="18.75">
      <c r="J1484" s="59"/>
    </row>
    <row r="1485" ht="18.75">
      <c r="J1485" s="59"/>
    </row>
    <row r="1486" ht="18.75">
      <c r="J1486" s="59"/>
    </row>
    <row r="1487" ht="18.75">
      <c r="J1487" s="59"/>
    </row>
    <row r="1488" ht="18.75">
      <c r="J1488" s="59"/>
    </row>
    <row r="1489" ht="18.75">
      <c r="J1489" s="59"/>
    </row>
    <row r="1490" ht="18.75">
      <c r="J1490" s="59"/>
    </row>
    <row r="1491" ht="18.75">
      <c r="J1491" s="59"/>
    </row>
    <row r="1492" ht="18.75">
      <c r="J1492" s="59"/>
    </row>
    <row r="1493" ht="18.75">
      <c r="J1493" s="59"/>
    </row>
    <row r="1494" ht="18.75">
      <c r="J1494" s="59"/>
    </row>
    <row r="1495" ht="18.75">
      <c r="J1495" s="59"/>
    </row>
    <row r="1496" ht="18.75">
      <c r="J1496" s="59"/>
    </row>
    <row r="1497" ht="18.75">
      <c r="J1497" s="59"/>
    </row>
    <row r="1498" ht="18.75">
      <c r="J1498" s="59"/>
    </row>
    <row r="1499" ht="18.75">
      <c r="J1499" s="59"/>
    </row>
    <row r="1500" ht="18.75">
      <c r="J1500" s="59"/>
    </row>
    <row r="1501" ht="18.75">
      <c r="J1501" s="59"/>
    </row>
    <row r="1502" ht="18.75">
      <c r="J1502" s="59"/>
    </row>
    <row r="1503" ht="18.75">
      <c r="J1503" s="59"/>
    </row>
    <row r="1504" ht="18.75">
      <c r="J1504" s="59"/>
    </row>
    <row r="1505" ht="18.75">
      <c r="J1505" s="59"/>
    </row>
    <row r="1506" ht="18.75">
      <c r="J1506" s="59"/>
    </row>
    <row r="1507" ht="18.75">
      <c r="J1507" s="59"/>
    </row>
    <row r="1508" ht="18.75">
      <c r="J1508" s="59"/>
    </row>
    <row r="1509" ht="18.75">
      <c r="J1509" s="59"/>
    </row>
    <row r="1510" ht="18.75">
      <c r="J1510" s="59"/>
    </row>
    <row r="1511" ht="18.75">
      <c r="J1511" s="59"/>
    </row>
    <row r="1512" ht="18.75">
      <c r="J1512" s="59"/>
    </row>
    <row r="1513" ht="18.75">
      <c r="J1513" s="59"/>
    </row>
    <row r="1514" ht="18.75">
      <c r="J1514" s="59"/>
    </row>
    <row r="1515" ht="18.75">
      <c r="J1515" s="59"/>
    </row>
    <row r="1516" ht="18.75">
      <c r="J1516" s="59"/>
    </row>
    <row r="1517" ht="18.75">
      <c r="J1517" s="59"/>
    </row>
    <row r="1518" ht="18.75">
      <c r="J1518" s="59"/>
    </row>
    <row r="1519" ht="18.75">
      <c r="J1519" s="59"/>
    </row>
    <row r="1520" ht="18.75">
      <c r="J1520" s="59"/>
    </row>
    <row r="1521" ht="18.75">
      <c r="J1521" s="59"/>
    </row>
    <row r="1522" ht="18.75">
      <c r="J1522" s="59"/>
    </row>
    <row r="1523" ht="18.75">
      <c r="J1523" s="59"/>
    </row>
    <row r="1524" ht="18.75">
      <c r="J1524" s="59"/>
    </row>
    <row r="1525" ht="18.75">
      <c r="J1525" s="59"/>
    </row>
    <row r="1526" ht="18.75">
      <c r="J1526" s="59"/>
    </row>
    <row r="1527" ht="18.75">
      <c r="J1527" s="59"/>
    </row>
    <row r="1528" ht="18.75">
      <c r="J1528" s="59"/>
    </row>
    <row r="1529" ht="18.75">
      <c r="J1529" s="59"/>
    </row>
    <row r="1530" ht="18.75">
      <c r="J1530" s="59"/>
    </row>
    <row r="1531" ht="18.75">
      <c r="J1531" s="59"/>
    </row>
    <row r="1532" ht="18.75">
      <c r="J1532" s="59"/>
    </row>
    <row r="1533" ht="18.75">
      <c r="J1533" s="59"/>
    </row>
    <row r="1534" ht="18.75">
      <c r="J1534" s="59"/>
    </row>
    <row r="1535" ht="18.75">
      <c r="J1535" s="59"/>
    </row>
    <row r="1536" ht="18.75">
      <c r="J1536" s="59"/>
    </row>
    <row r="1537" ht="18.75">
      <c r="J1537" s="59"/>
    </row>
    <row r="1538" ht="18.75">
      <c r="J1538" s="59"/>
    </row>
    <row r="1539" ht="18.75">
      <c r="J1539" s="59"/>
    </row>
    <row r="1540" ht="18.75">
      <c r="J1540" s="59"/>
    </row>
    <row r="1541" ht="18.75">
      <c r="J1541" s="59"/>
    </row>
    <row r="1542" ht="18.75">
      <c r="J1542" s="59"/>
    </row>
    <row r="1543" ht="18.75">
      <c r="J1543" s="59"/>
    </row>
    <row r="1544" ht="18.75">
      <c r="J1544" s="59"/>
    </row>
    <row r="1545" ht="18.75">
      <c r="J1545" s="59"/>
    </row>
    <row r="1546" ht="18.75">
      <c r="J1546" s="59"/>
    </row>
    <row r="1547" ht="18.75">
      <c r="J1547" s="59"/>
    </row>
    <row r="1548" ht="18.75">
      <c r="J1548" s="59"/>
    </row>
    <row r="1549" ht="18.75">
      <c r="J1549" s="59"/>
    </row>
    <row r="1550" ht="18.75">
      <c r="J1550" s="59"/>
    </row>
    <row r="1551" ht="18.75">
      <c r="J1551" s="59"/>
    </row>
    <row r="1552" ht="18.75">
      <c r="J1552" s="59"/>
    </row>
    <row r="1553" ht="18.75">
      <c r="J1553" s="59"/>
    </row>
    <row r="1554" ht="18.75">
      <c r="J1554" s="59"/>
    </row>
    <row r="1555" ht="18.75">
      <c r="J1555" s="59"/>
    </row>
    <row r="1556" ht="18.75">
      <c r="J1556" s="59"/>
    </row>
    <row r="1557" ht="18.75">
      <c r="J1557" s="59"/>
    </row>
    <row r="1558" ht="18.75">
      <c r="J1558" s="59"/>
    </row>
    <row r="1559" ht="18.75">
      <c r="J1559" s="59"/>
    </row>
    <row r="1560" ht="18.75">
      <c r="J1560" s="59"/>
    </row>
    <row r="1561" ht="18.75">
      <c r="J1561" s="59"/>
    </row>
    <row r="1562" ht="18.75">
      <c r="J1562" s="59"/>
    </row>
    <row r="1563" ht="18.75">
      <c r="J1563" s="59"/>
    </row>
    <row r="1564" ht="18.75">
      <c r="J1564" s="59"/>
    </row>
    <row r="1565" ht="18.75">
      <c r="J1565" s="59"/>
    </row>
    <row r="1566" ht="18.75">
      <c r="J1566" s="59"/>
    </row>
    <row r="1567" ht="18.75">
      <c r="J1567" s="59"/>
    </row>
    <row r="1568" ht="18.75">
      <c r="J1568" s="59"/>
    </row>
    <row r="1569" ht="18.75">
      <c r="J1569" s="59"/>
    </row>
    <row r="1570" ht="18.75">
      <c r="J1570" s="59"/>
    </row>
    <row r="1571" ht="18.75">
      <c r="J1571" s="59"/>
    </row>
    <row r="1572" ht="18.75">
      <c r="J1572" s="59"/>
    </row>
    <row r="1573" ht="18.75">
      <c r="J1573" s="59"/>
    </row>
    <row r="1574" ht="18.75">
      <c r="J1574" s="59"/>
    </row>
    <row r="1575" ht="18.75">
      <c r="J1575" s="59"/>
    </row>
    <row r="1576" ht="18.75">
      <c r="J1576" s="59"/>
    </row>
    <row r="1577" ht="18.75">
      <c r="J1577" s="59"/>
    </row>
    <row r="1578" ht="18.75">
      <c r="J1578" s="59"/>
    </row>
    <row r="1579" ht="18.75">
      <c r="J1579" s="59"/>
    </row>
    <row r="1580" ht="18.75">
      <c r="J1580" s="59"/>
    </row>
    <row r="1581" ht="18.75">
      <c r="J1581" s="59"/>
    </row>
    <row r="1582" ht="18.75">
      <c r="J1582" s="59"/>
    </row>
    <row r="1583" ht="18.75">
      <c r="J1583" s="59"/>
    </row>
    <row r="1584" ht="18.75">
      <c r="J1584" s="59"/>
    </row>
    <row r="1585" ht="18.75">
      <c r="J1585" s="59"/>
    </row>
    <row r="1586" ht="18.75">
      <c r="J1586" s="59"/>
    </row>
    <row r="1587" ht="18.75">
      <c r="J1587" s="59"/>
    </row>
    <row r="1588" ht="18.75">
      <c r="J1588" s="59"/>
    </row>
    <row r="1589" ht="18.75">
      <c r="J1589" s="59"/>
    </row>
    <row r="1590" ht="18.75">
      <c r="J1590" s="59"/>
    </row>
    <row r="1591" ht="18.75">
      <c r="J1591" s="59"/>
    </row>
    <row r="1592" ht="18.75">
      <c r="J1592" s="59"/>
    </row>
    <row r="1593" ht="18.75">
      <c r="J1593" s="59"/>
    </row>
    <row r="1594" ht="18.75">
      <c r="J1594" s="59"/>
    </row>
    <row r="1595" ht="18.75">
      <c r="J1595" s="59"/>
    </row>
    <row r="1596" ht="18.75">
      <c r="J1596" s="59"/>
    </row>
    <row r="1597" ht="18.75">
      <c r="J1597" s="59"/>
    </row>
    <row r="1598" ht="18.75">
      <c r="J1598" s="59"/>
    </row>
    <row r="1599" ht="18.75">
      <c r="J1599" s="59"/>
    </row>
    <row r="1600" ht="18.75">
      <c r="J1600" s="59"/>
    </row>
    <row r="1601" ht="18.75">
      <c r="J1601" s="59"/>
    </row>
    <row r="1602" ht="18.75">
      <c r="J1602" s="59"/>
    </row>
    <row r="1603" ht="18.75">
      <c r="J1603" s="59"/>
    </row>
    <row r="1604" ht="18.75">
      <c r="J1604" s="59"/>
    </row>
    <row r="1605" ht="18.75">
      <c r="J1605" s="59"/>
    </row>
    <row r="1606" ht="18.75">
      <c r="J1606" s="59"/>
    </row>
    <row r="1607" ht="18.75">
      <c r="J1607" s="59"/>
    </row>
    <row r="1608" ht="18.75">
      <c r="J1608" s="59"/>
    </row>
    <row r="1609" ht="18.75">
      <c r="J1609" s="59"/>
    </row>
    <row r="1610" ht="18.75">
      <c r="J1610" s="59"/>
    </row>
    <row r="1611" ht="18.75">
      <c r="J1611" s="59"/>
    </row>
    <row r="1612" ht="18.75">
      <c r="J1612" s="59"/>
    </row>
    <row r="1613" ht="18.75">
      <c r="J1613" s="59"/>
    </row>
    <row r="1614" ht="18.75">
      <c r="J1614" s="59"/>
    </row>
    <row r="1615" ht="18.75">
      <c r="J1615" s="59"/>
    </row>
    <row r="1616" ht="18.75">
      <c r="J1616" s="59"/>
    </row>
    <row r="1617" ht="18.75">
      <c r="J1617" s="59"/>
    </row>
    <row r="1618" ht="18.75">
      <c r="J1618" s="59"/>
    </row>
    <row r="1619" ht="18.75">
      <c r="J1619" s="59"/>
    </row>
    <row r="1620" ht="18.75">
      <c r="J1620" s="59"/>
    </row>
    <row r="1621" ht="18.75">
      <c r="J1621" s="59"/>
    </row>
    <row r="1622" ht="18.75">
      <c r="J1622" s="59"/>
    </row>
    <row r="1623" ht="18.75">
      <c r="J1623" s="59"/>
    </row>
    <row r="1624" ht="18.75">
      <c r="J1624" s="59"/>
    </row>
  </sheetData>
  <sheetProtection/>
  <mergeCells count="38">
    <mergeCell ref="F53:G53"/>
    <mergeCell ref="A63:L63"/>
    <mergeCell ref="A71:L71"/>
    <mergeCell ref="F169:G169"/>
    <mergeCell ref="A78:L78"/>
    <mergeCell ref="A113:L113"/>
    <mergeCell ref="A92:L92"/>
    <mergeCell ref="A105:L105"/>
    <mergeCell ref="A87:L87"/>
    <mergeCell ref="A84:L84"/>
    <mergeCell ref="C2:C4"/>
    <mergeCell ref="L2:L4"/>
    <mergeCell ref="A5:L5"/>
    <mergeCell ref="A42:L42"/>
    <mergeCell ref="A13:L13"/>
    <mergeCell ref="A22:L22"/>
    <mergeCell ref="A2:A4"/>
    <mergeCell ref="D2:D4"/>
    <mergeCell ref="F164:G164"/>
    <mergeCell ref="A48:L48"/>
    <mergeCell ref="A54:L54"/>
    <mergeCell ref="A1:J1"/>
    <mergeCell ref="H2:H4"/>
    <mergeCell ref="E2:E4"/>
    <mergeCell ref="F2:G3"/>
    <mergeCell ref="I2:I4"/>
    <mergeCell ref="J2:J4"/>
    <mergeCell ref="B2:B4"/>
    <mergeCell ref="H107:L107"/>
    <mergeCell ref="A99:L99"/>
    <mergeCell ref="A101:L101"/>
    <mergeCell ref="A175:J175"/>
    <mergeCell ref="A163:L163"/>
    <mergeCell ref="A124:L124"/>
    <mergeCell ref="A134:L134"/>
    <mergeCell ref="A142:L142"/>
    <mergeCell ref="A148:L148"/>
    <mergeCell ref="A160:L160"/>
  </mergeCells>
  <hyperlinks>
    <hyperlink ref="B6" r:id="rId1" display="ОАО &quot;Универмаг &quot;Центральный&quot;"/>
    <hyperlink ref="B7" r:id="rId2" display="ОАО &quot;Магазин &quot;Юбилейный&quot;"/>
    <hyperlink ref="B8" r:id="rId3" display="ОАО &quot;Стеклотара&quot;"/>
    <hyperlink ref="B9" r:id="rId4" display="ОАО &quot;Комбинат школьного питания&quot;"/>
    <hyperlink ref="B10" r:id="rId5" display="ОАО &quot;Гостиница &quot;Могилев&quot;"/>
    <hyperlink ref="B11" r:id="rId6" display="ОАО &quot;МогилевАттракционы&quot;"/>
    <hyperlink ref="B14" r:id="rId7" display="ОАО &quot;Тишовка&quot;"/>
    <hyperlink ref="B15" r:id="rId8" display="ОАО &quot;Экспериментальная база &quot;Дашковка&quot;"/>
    <hyperlink ref="B16" r:id="rId9" display="ОАО &quot;Могилевский ленок&quot;"/>
    <hyperlink ref="B17" r:id="rId10" display="ОАО &quot;Фирма &quot;Кадино&quot;"/>
    <hyperlink ref="B18" r:id="rId11" display="ОАО &quot;Агрокомбинат &quot;Восход&quot;"/>
    <hyperlink ref="B19" r:id="rId12" display="ОАО &quot;Полыковичи&quot;"/>
    <hyperlink ref="B20" r:id="rId13" display="ОАО &quot;Могилевская райагропромтехника&quot;"/>
    <hyperlink ref="B23" r:id="rId14" display="ОАО &quot;Промторг&quot;"/>
    <hyperlink ref="B24" r:id="rId15" display="Бобруйскре ОАО &quot;Ткани-ковры&quot;"/>
    <hyperlink ref="B25" r:id="rId16" display="ОАО &quot;Дом обуви&quot;"/>
    <hyperlink ref="B26" r:id="rId17" display="ОАО &quot;Комбинат школьного питания &quot;Купалинка&quot;"/>
    <hyperlink ref="B27" r:id="rId18" display="ОАО &quot;Бобруйскбытуслуги&quot;"/>
    <hyperlink ref="B28" r:id="rId19" display="ОАО &quot;Отель &quot;Турист&quot;"/>
    <hyperlink ref="B29" r:id="rId20" display="ОАО &quot;Гостиница &quot;Бобруйск&quot;"/>
    <hyperlink ref="B30" r:id="rId21" display="ОАО &quot;Спецавтопредприятие&quot;"/>
    <hyperlink ref="B31" r:id="rId22" display="ОАО &quot;Эковер ПРО&quot;"/>
    <hyperlink ref="B32" r:id="rId23" display="ОАО &quot;Бобруйский завод растительных масел&quot;"/>
    <hyperlink ref="B35" r:id="rId24" display="ОАО &quot;Красный пищевик&quot;"/>
    <hyperlink ref="B40" r:id="rId25" display="ОАО &quot;Красный пищевик-Агро&quot;"/>
    <hyperlink ref="B37" r:id="rId26" display="ОАО &quot;Славянка&quot;"/>
    <hyperlink ref="B38" r:id="rId27" display="ОАО &quot;Строительный трест № 13&quot;"/>
    <hyperlink ref="B41" r:id="rId28" display="ОАО &quot;Бобруйский комбинат хлебопродуктов&quot;"/>
    <hyperlink ref="B36" r:id="rId29" display="ОАО &quot;Бобруйский завод крупнопанельного домостроения&quot;"/>
    <hyperlink ref="B33" r:id="rId30" display="ОАО &quot;Бобруйский кожевенный комбинат&quot;"/>
    <hyperlink ref="B39" r:id="rId31" display="ОАО &quot;Бобруйскэнергомонтаж&quot;"/>
    <hyperlink ref="B46" r:id="rId32" display="ОАО &quot;Михалевская Нива&quot;"/>
    <hyperlink ref="B45" r:id="rId33" display="ОАО &quot;Невский-Агро&quot;"/>
    <hyperlink ref="B44" r:id="rId34" display="ОАО &quot;Стасевка&quot;"/>
    <hyperlink ref="B43" r:id="rId35" display="ОАО &quot;Совхоз Киселевичи&quot;"/>
    <hyperlink ref="B49" r:id="rId36" display="Белыничское ОАО &quot;Агросервис&quot;"/>
    <hyperlink ref="B52" r:id="rId37" display="ОАО &quot;Белыничский райагропромтехснаб&quot;"/>
    <hyperlink ref="B53" r:id="rId38" display="ОАО &quot;Новая Друть&quot;"/>
    <hyperlink ref="B51" r:id="rId39" display="ОАО &quot;Бытуслуги г.Белыничи&quot;"/>
    <hyperlink ref="B50" r:id="rId40" display="ОАО &quot;Белыничи&quot;"/>
    <hyperlink ref="B62" r:id="rId41" display="ОАО &quot;Быховрайагропромтехснаб&quot;"/>
    <hyperlink ref="B55" r:id="rId42" display="ОАО &quot;Быховрайбытуслуги&quot;"/>
    <hyperlink ref="B61" r:id="rId43" display="ОАО &quot;Быховский&quot;"/>
    <hyperlink ref="B57" r:id="rId44" display="ОАО &quot;Володарский&quot;"/>
    <hyperlink ref="B56" r:id="rId45" display="ОАО &quot;Воронино&quot;"/>
    <hyperlink ref="B59" r:id="rId46" display="ОАО &quot;Новобыховский&quot;"/>
    <hyperlink ref="B60" r:id="rId47" display="ОАО &quot;Обидовичи&quot;"/>
    <hyperlink ref="B58" r:id="rId48" display="ОАО &quot;Следюки&quot;"/>
    <hyperlink ref="B67" r:id="rId49" display="ОАО &quot;Агрофирма &quot;Славгородский&quot;"/>
    <hyperlink ref="B66" r:id="rId50" display="ОАО &quot;Глусская Заря&quot;"/>
    <hyperlink ref="B64" r:id="rId51" display="ОАО &quot;Глусские Бытуслуги&quot;"/>
    <hyperlink ref="B70" r:id="rId52" display="ОАО «Глусский райагропромтехснаб»"/>
    <hyperlink ref="B68" r:id="rId53" display="ОАО &quot;Заря Коммуны&quot;"/>
    <hyperlink ref="B69" r:id="rId54" display="ОАО &quot;Турино-агро&quot;"/>
    <hyperlink ref="B73" r:id="rId55" display="ОАО &quot;Горецкое&quot;"/>
    <hyperlink ref="B74" r:id="rId56" display="ОАО &quot;Горки Бытуслуги&quot;"/>
    <hyperlink ref="B72" r:id="rId57" display="ОАО &quot;Коптевская Нива&quot;"/>
    <hyperlink ref="B76" r:id="rId58" display="ОАО &quot;Маслаки&quot;"/>
    <hyperlink ref="B83" r:id="rId59" display="ОАО &quot;Дрибинрайагропромтехснаб&quot;"/>
    <hyperlink ref="B81" r:id="rId60" display="ОАО &quot;Дрибин-Агро&quot;"/>
    <hyperlink ref="B82" r:id="rId61" display="ОАО &quot;Михеевка-Агро&quot;"/>
    <hyperlink ref="B79" r:id="rId62" display="ОАО &quot;Трилесино-агро&quot;"/>
    <hyperlink ref="B80" r:id="rId63" display="ОАО &quot;ЧерневкаАгро&quot;"/>
    <hyperlink ref="B85" r:id="rId64" display="ОАО &quot;Добоснянское&quot;"/>
    <hyperlink ref="B86" r:id="rId65" display="ОАО &quot;Рассвет им.К.П.Орловского&quot;"/>
    <hyperlink ref="B88" r:id="rId66" display="ОАО &quot;Макеевичи&quot;"/>
    <hyperlink ref="B89" r:id="rId67" display="ОАО &quot;Племенной завод &quot;Тимоново&quot;"/>
    <hyperlink ref="B90" r:id="rId68" display="ОАО &quot;Климовичский Мир ТВ&quot;"/>
    <hyperlink ref="B91" r:id="rId69" display="ОАО &quot;Роднянский&quot;"/>
    <hyperlink ref="B96" r:id="rId70" display="ОАО &quot;Бацевичи-АГРО&quot;"/>
    <hyperlink ref="B93" r:id="rId71" display="ОАО &quot;Кличевские Бытуслуги&quot;"/>
    <hyperlink ref="B97" r:id="rId72" display="ОАО &quot;Колбча-Агро&quot;"/>
    <hyperlink ref="B94" r:id="rId73" display="ОАО &quot;Максимовичи-Агро&quot;"/>
    <hyperlink ref="B95" r:id="rId74" display="ОАО &quot;Несята-АГРО&quot;"/>
    <hyperlink ref="B104" r:id="rId75" display="ОАО &quot;Кричеврайагропромтехснаб&quot;"/>
    <hyperlink ref="B102" r:id="rId76" display="ОАО &quot;Кричевобщепит&quot;"/>
    <hyperlink ref="B103" r:id="rId77" display="ОАО &quot;Кричевский рынок&quot;"/>
    <hyperlink ref="B106" r:id="rId78" display="ОАО &quot;Аргон&quot;"/>
    <hyperlink ref="B127" r:id="rId79" display="ОАО &quot;Спутник-ТВ&quot;"/>
    <hyperlink ref="B140" r:id="rId80" display="ОАО &quot;Железянский АГРО&quot;"/>
    <hyperlink ref="B137" r:id="rId81" display="ОАО &quot;Зимница&quot;"/>
    <hyperlink ref="B139" r:id="rId82" display="ОАО &quot;Леснянский Агро&quot;"/>
    <hyperlink ref="B136" r:id="rId83" display="ОАО &quot;Привольный агро&quot;"/>
    <hyperlink ref="B135" r:id="rId84" display="ОАО &quot;Присожье&quot;"/>
    <hyperlink ref="B141" r:id="rId85" display="ОАО &quot;Славгородрайвгропромтехника&quot;"/>
    <hyperlink ref="B138" r:id="rId86" display="ОАО &quot;Уречанский&quot;"/>
    <hyperlink ref="B147" r:id="rId87" display="ОАО &quot;Батаево&quot;"/>
    <hyperlink ref="B145" r:id="rId88" display="ОАО &quot;Липовка&quot;"/>
    <hyperlink ref="B146" r:id="rId89" display="ОАО &quot;Октябрь-Березки&quot;"/>
    <hyperlink ref="B143" r:id="rId90" display="ОАО &quot;Хотимский Технокомлекс&quot;"/>
    <hyperlink ref="B158" r:id="rId91" display="ОАО &quot;Агросервис&quot;, г.Чаусы"/>
    <hyperlink ref="B153" r:id="rId92" display="ОАО &quot;Головенчицы&quot;"/>
    <hyperlink ref="B152" r:id="rId93" display="ОАО &quot;Дужевка&quot;"/>
    <hyperlink ref="B151" r:id="rId94" display="ОАО &quot;Мирный Агро&quot;"/>
    <hyperlink ref="B154" r:id="rId95" display="ОАО &quot;Осиновский-Агро&quot;"/>
    <hyperlink ref="B155" r:id="rId96" display="ОАО &quot;Реста-Агро Плюс&quot;"/>
    <hyperlink ref="B156" r:id="rId97" display="ОАО &quot;Рудея Гранд&quot;"/>
    <hyperlink ref="B157" r:id="rId98" display="ОАО &quot;Светлый путь Агро&quot;"/>
    <hyperlink ref="B149" r:id="rId99" display="ОАО &quot;УльяновскоеАгро&quot;"/>
    <hyperlink ref="B150" r:id="rId100" display="ОАО &quot;Сосновый бор г.Чаусы&quot;"/>
    <hyperlink ref="B159" r:id="rId101" display="ОАО &quot;Чаусский завод железобетонных изделий&quot;"/>
    <hyperlink ref="B162" r:id="rId102" display="ОАО &quot;Чериковрайагропромтехснаб&quot;"/>
    <hyperlink ref="B161" r:id="rId103" display="ОАО &quot;Экспериментальная база &quot;Чериков&quot;"/>
    <hyperlink ref="B166" r:id="rId104" display="ОАО &quot;Бытуслуги г.Шклов&quot;"/>
    <hyperlink ref="B165" r:id="rId105" display="ОАО &quot;Говяды-агро-управляющая компания холдинга&quot;"/>
    <hyperlink ref="B173" r:id="rId106" display="ОАО &quot;Новогородищенское&quot;"/>
    <hyperlink ref="B164" r:id="rId107" display="ОАО &quot;Шкловский агросервис&quot;"/>
    <hyperlink ref="B167" r:id="rId108" display="ОАО &quot;Экспериментальная база &quot;Спартак&quot;"/>
  </hyperlink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3" r:id="rId109"/>
  <rowBreaks count="6" manualBreakCount="6">
    <brk id="25" max="11" man="1"/>
    <brk id="49" max="11" man="1"/>
    <brk id="73" max="11" man="1"/>
    <brk id="96" max="11" man="1"/>
    <brk id="120" max="11" man="1"/>
    <brk id="14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Радькова Галина Дмитриевна</cp:lastModifiedBy>
  <cp:lastPrinted>2020-03-26T10:27:31Z</cp:lastPrinted>
  <dcterms:created xsi:type="dcterms:W3CDTF">2012-01-09T07:39:23Z</dcterms:created>
  <dcterms:modified xsi:type="dcterms:W3CDTF">2021-08-12T08:43:08Z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